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3"/>
  </bookViews>
  <sheets>
    <sheet name="п.19" sheetId="1" r:id="rId1"/>
    <sheet name="п.20" sheetId="2" r:id="rId2"/>
    <sheet name="п.21" sheetId="3" r:id="rId3"/>
    <sheet name="п.21 Показатели эффект ИП" sheetId="4" r:id="rId4"/>
  </sheets>
  <externalReferences>
    <externalReference r:id="rId7"/>
  </externalReferences>
  <definedNames>
    <definedName name="_xlnm.Print_Titles" localSheetId="2">'п.21'!$2:$13</definedName>
    <definedName name="_xlnm.Print_Titles" localSheetId="3">'п.21 Показатели эффект ИП'!$16:$16</definedName>
    <definedName name="_xlnm.Print_Area" localSheetId="2">'п.21'!$A$1:$G$98</definedName>
    <definedName name="_xlnm.Print_Area" localSheetId="3">'п.21 Показатели эффект ИП'!$A$1:$G$19</definedName>
    <definedName name="Список">'[1]ТПИР'!$B$2:$B$7</definedName>
  </definedNames>
  <calcPr fullCalcOnLoad="1"/>
</workbook>
</file>

<file path=xl/sharedStrings.xml><?xml version="1.0" encoding="utf-8"?>
<sst xmlns="http://schemas.openxmlformats.org/spreadsheetml/2006/main" count="298" uniqueCount="159">
  <si>
    <t xml:space="preserve">Информация об основных показателях финансово-хозяйственной деятельности регулируемой организации
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</si>
  <si>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</si>
  <si>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Наименование организации</t>
  </si>
  <si>
    <t>ИНН</t>
  </si>
  <si>
    <t>КПП</t>
  </si>
  <si>
    <t>Местонаходжение (адрес)</t>
  </si>
  <si>
    <t>1) Выручка от регулируемой деятельности (тыс. рублей) с разбивкой по видам деятельности</t>
  </si>
  <si>
    <t xml:space="preserve">Наименование инвестиционной программы  </t>
  </si>
  <si>
    <t xml:space="preserve">Дата утверждения инвестиционной программы  </t>
  </si>
  <si>
    <t xml:space="preserve">Цели инвестиционной программы                  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</si>
  <si>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</si>
  <si>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</si>
  <si>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</si>
  <si>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</si>
  <si>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</si>
  <si>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</si>
  <si>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</si>
  <si>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</si>
  <si>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</si>
  <si>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</si>
  <si>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Источник финансирования инвестиционной программы</t>
  </si>
  <si>
    <t>Информация об инвестиционных программах регулируемой организации</t>
  </si>
  <si>
    <t>Информация об основных потребительских характеристиках регулируемых товаров и услуг регулируемой организации</t>
  </si>
  <si>
    <t xml:space="preserve">Количество аварий на тепловых сетях (единиц на километр)    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</si>
  <si>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</si>
  <si>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</si>
  <si>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</si>
  <si>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</si>
  <si>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Отчетный период</t>
  </si>
  <si>
    <t>5) валовая прибыль (убыток) от реализации товаров и оказания услуг по регулируемому виду деятельности (тыс. рублей)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</si>
  <si>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</si>
  <si>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</si>
  <si>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</si>
  <si>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</si>
  <si>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(тыс. Гкал)</t>
  </si>
  <si>
    <t>по приборам учета (тыс. Гкал)</t>
  </si>
  <si>
    <t>расчетным путем (нормативам потребления коммунальных услуг) (тыс. Гкал)</t>
  </si>
  <si>
    <t>12) нормативы технологических потерь при передаче тепловой энергии по тепловым сетям, утвержденных уполномоченным органом (Гкал/ч.мес.)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</si>
  <si>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</si>
  <si>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</si>
  <si>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</si>
  <si>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</si>
  <si>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(тыс. кВт•ч/Гкал)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</si>
  <si>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(куб. м/Гкал)</t>
  </si>
  <si>
    <t>-</t>
  </si>
  <si>
    <t>1 кв.</t>
  </si>
  <si>
    <t>2 кв.</t>
  </si>
  <si>
    <t>3 кв.</t>
  </si>
  <si>
    <t>4 кв.</t>
  </si>
  <si>
    <t>Всего</t>
  </si>
  <si>
    <t>Открытое акционерное общество "СаранскТеплоТранс"</t>
  </si>
  <si>
    <t>430032, РМ, г.Саранск, пр.50 лет Октября, д.29</t>
  </si>
  <si>
    <t>Инвестиционная программа ОАО "СаранскТеплоТранс"</t>
  </si>
  <si>
    <t>Амортизация</t>
  </si>
  <si>
    <t>Техперевооружение трубопроводов ГВС с заменой стальных трубопроводов на трубы ИЗОПРОФЛЕКС от ЦТП-2 6 мкр. С/З</t>
  </si>
  <si>
    <t>Техперевооружение трубопроводов ГВС с заменой стальных трубопроводов на трубы ИЗОПРОФЛЕКС от ЦТП-2 8 мкр. С/З</t>
  </si>
  <si>
    <t>Техперевооружение трубопроводов ГВС с заменой стальных трубопроводов на трубы ИЗОПРОФЛЕКС от ЦТП кв.18 мкр.</t>
  </si>
  <si>
    <t>Техперевооружение трубопроводов ГВС с заменой стальных трубопроводов на трубы ИЗОПРОФЛЕКС от ЦТП-12 С/В</t>
  </si>
  <si>
    <t>Прибыль</t>
  </si>
  <si>
    <t xml:space="preserve">Техническое перевооружение котельной 2-ого    микрорайона    юго-запада    г.Саранска    с   увеличением пропускной    способности     коллекторов,    заменой    сетевых насосов на насосы большей производительности и монтажом деаэрационной установки </t>
  </si>
  <si>
    <t xml:space="preserve">Всего </t>
  </si>
  <si>
    <t>Плата за техприсоединение</t>
  </si>
  <si>
    <t>30 дней</t>
  </si>
  <si>
    <t>http://saransktt.narod.ru/akc.html</t>
  </si>
  <si>
    <t xml:space="preserve">В соответствии с Федеральным законом от 27.07.2010 г. № 190-ФЗ "О теплоснабжении" , "Правилами предоставления коммунальных услуг собственникам и пользователям помещений в многоквартирных домах и жилых домов" (утв. Постановлением Правительства РФ от 06.05.2011 г. № 354 ) </t>
  </si>
  <si>
    <t>Прочее</t>
  </si>
  <si>
    <t>Инвестиционная программа ОАО"СаранскТеплоТранс"</t>
  </si>
  <si>
    <t>тепловая энергия</t>
  </si>
  <si>
    <t xml:space="preserve">б) расходы на топливо (тыс. рублей)                      </t>
  </si>
  <si>
    <t>газ природный по регулируемой цене</t>
  </si>
  <si>
    <t>Объем, тыс м3</t>
  </si>
  <si>
    <t>Стоимость за единицу объема  (тыс. рублей)</t>
  </si>
  <si>
    <t>Стоимость доставки  (тыс. рублей)</t>
  </si>
  <si>
    <t>Способ приобретения</t>
  </si>
  <si>
    <t>мазут</t>
  </si>
  <si>
    <t>Объем (тонны)</t>
  </si>
  <si>
    <t>в) расходы на покупаемую электрическую энергию (мощность), используемую в технологическом процессе (тыс. рублей)</t>
  </si>
  <si>
    <t>Средневзвешенная стоимость 1 кВт.ч (с учетом мощности) (руб.)</t>
  </si>
  <si>
    <t>Объем приобретенной электрической энергии (тыс кВт.ч)</t>
  </si>
  <si>
    <t>г) расходы на приобретение холодной воды, используемой в технологическом процессе (тыс. рублей)</t>
  </si>
  <si>
    <t>д) расходы на химические реагенты, используемые в технологическом процессе (тыс. рублей)</t>
  </si>
  <si>
    <t>е) расходы на оплату труда и отчисления на социальные нужды основного производственного персонала (тыс. рублей)</t>
  </si>
  <si>
    <t>ж) расходы на оплату труда и отчисления на социальные нужды административно-управленческого персонала (тыс. рублей)</t>
  </si>
  <si>
    <t>з) расходы на амортизацию основных производственных средств (тыс. рублей)</t>
  </si>
  <si>
    <t>и) расходы на аренду имущества, используемого для осуществления регулируемого вида деятельности (тыс. рублей)</t>
  </si>
  <si>
    <t xml:space="preserve">к) общепроизводственные расходы (тыс. рублей), в том числе </t>
  </si>
  <si>
    <t>Расходы на текущий ремонт (тыс. рублей)</t>
  </si>
  <si>
    <t>Расходы на капитальный ремонт (тыс. рублей)</t>
  </si>
  <si>
    <t xml:space="preserve">л) общехозяйственные расходы (тыс. рублей), в том числе </t>
  </si>
  <si>
    <t xml:space="preserve">м) расходы на капитальный и текущий ремонт основных производственных средств (тыс. рублей), в том числе 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</si>
  <si>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(тыс. рублей)</t>
  </si>
  <si>
    <t>3) чистая прибыль, полученная от регулируемого вида деятельности (тыс. рублей), в том числе</t>
  </si>
  <si>
    <t>Размер расходования чистой прибыли на финансирование мероприятий, предусмотренных инвестиционной программой (тыс. рублей)</t>
  </si>
  <si>
    <t>4) сведения об изменении стоимости основных фондов (тыс. рублей), в том числе</t>
  </si>
  <si>
    <t>За счет ввода (вывода) из эксплуатации</t>
  </si>
  <si>
    <t>Стоимость переоценки основных фондов</t>
  </si>
  <si>
    <t>2014 год</t>
  </si>
  <si>
    <t>Потребность в финансовых средствах на 2014 год, тыс.руб.</t>
  </si>
  <si>
    <t>Техперевооружение трубопроводов ГВС с восстановлением циркуляционных линий ЦТП Школа №16</t>
  </si>
  <si>
    <t>Техперевооружение трубопроводов ГВС с восстановлением циркуляционных линий ЦТП-11 С/В</t>
  </si>
  <si>
    <t>Техперевооружение трубопроводов ГВС с восстановлением циркуляционных линий ЦТП-13 С/В</t>
  </si>
  <si>
    <t>Техперевооружение газового оборудования   котлоагрегата ТВГ-8  ст. №1 котельная 3-го мкр</t>
  </si>
  <si>
    <t>Техперевооружение газового оборудования   котлоагрегата ТВГ-8  ст. №2 котельная 3-го мкр</t>
  </si>
  <si>
    <t>Техперевооружение с заменой газового комплекса на узлах учета газа кот. кв .10-11</t>
  </si>
  <si>
    <t>Техперевооружение с заменой газового комплекса на узлах учета газа кот.8 мкр</t>
  </si>
  <si>
    <t>Техперевооружение с заменой газового комплекса на узлах учета газа кот. Лисма</t>
  </si>
  <si>
    <t>Техперевооружение  соединительной трассы  от  ЦТП Осипенко 57  до ЦТП  Осипенко35</t>
  </si>
  <si>
    <t>Техперевооружение трубопроводов ГВС с восстановлением циркуляционных линий ЦТП 6а мкр.СЗ (х/сп)</t>
  </si>
  <si>
    <t>Техперевооружение трубопроводов ГВС с восстановлением циркуляционных линий ЦТП 2-2 мкр.СЗ (х/сп)</t>
  </si>
  <si>
    <t>Проектирование технического перевооружения ЦТП котельной кв.107 с установкой доп.секции ВВП 14ОСТ во II -ую ступень</t>
  </si>
  <si>
    <t>Реконструкция соединительной тепловой сети между котельными ДРБ №2 и 6-го микрорайона с увеличением пропускной способности трубопроводов.</t>
  </si>
  <si>
    <t>Техническое перевооружение ЦТП котельной кв.107 с установкой доп.секции ВВП 14ОСТ во II- ую ступень</t>
  </si>
  <si>
    <t>Проектирование строительства новых участков внутриквартальных тепловых сетей от проектируемой ТК на пересечении ул.Серадзская-ул.Фурманова до точки подключения объектов по ул.Фурманова</t>
  </si>
  <si>
    <t>Строительство новых участков внутриквартальных т/с от проектируемой ТК на пересечении ул. Серадзская-ул. Фурманова к строящимся ж.д.пл.№1 и пл.№3 по ул. Фурманова</t>
  </si>
  <si>
    <t>Проектирование технического перевооружения тепловых сетей от ТК-24 до наружной стены здания Арбитражного суда РМ по ул.Полежаева,177</t>
  </si>
  <si>
    <t>Проектирование технического перевооружения ЦТП "Большевистская",25Б" с установкой повысительных (откачивающих0 насосов типа К-80-60-165 в количестве 3-х штук</t>
  </si>
  <si>
    <t>Проектирование подводящих тепловых сетей к 72-х квартирному жилому дому по ул.Веселовского с межеванием земельного участка</t>
  </si>
  <si>
    <t>ТП участка ТС от точки подключения существующего ж.д.№63 по пр.70 лет Октября</t>
  </si>
  <si>
    <t>Строительство участка ТС отопления и ГВС от существующей тепловой камеры м/у жилыми домами №10 и №12 по ул. Щорса</t>
  </si>
  <si>
    <t>Техперевооружение подводящих сетей от ТК-24 возле жилого дома №3 по ул.Заводской до наружной стены подключаемого объекта и от ТК-25 возле жилого дома №1 (арбитражный суд)</t>
  </si>
  <si>
    <t>Проектирование ТП котельной квартал 10-11, включающее в себя проектирование замены сетевых насосов IД200-90"б" на насосы IД315-71 в количестве 3-х шт. с электрооборудованием и обвязкой.</t>
  </si>
  <si>
    <t>Строительство подводящих тепловых сетей к 72-х кв.ж.д.по ул.Веселовского</t>
  </si>
  <si>
    <t>Предпроектное обследование кот.Лисма</t>
  </si>
  <si>
    <t>Техпереооружение ЦТП-1 5 С/З с заменой кожухотрубных водяных водоподогревателей на пластинчатые (ПСД-2014г.)</t>
  </si>
  <si>
    <t>Техпереооружение ЦТП-1 6 С/З с заменой кожухотрубных водяных водоподогревателей на пластинчатые (ПСД-2014г.)</t>
  </si>
  <si>
    <t>Техпереооружение ЦТП-2 6 С/З с заменой кожухотрубных водяных водоподогревателей на пластинчатые (ПСД-2014г.)</t>
  </si>
  <si>
    <t>Техперевооружение магистрального ввода на Роддом №2 2Ду300-154 п.м., 2Ду250 - 113п.м. (ПСД-2014г.)</t>
  </si>
  <si>
    <t>Работы по модернизации мнемощита и реконструкции помещения диспетчерской</t>
  </si>
  <si>
    <t>Техперевооружение ЦТП для работы без обслуживающего персонала</t>
  </si>
  <si>
    <t>ОНМ</t>
  </si>
  <si>
    <t>ВНА (внеоборотные активы)</t>
  </si>
  <si>
    <t xml:space="preserve">Техперевооружение телемеханики и телеуправления ЦТП-1 9 С/З. СТТ (Оборудование, СМР, ПНР)
</t>
  </si>
  <si>
    <t>ОНМ ИТ</t>
  </si>
  <si>
    <t>Информация об использовании инвестиционных средств за 2014 год</t>
  </si>
  <si>
    <t>Сведения об использовании инвестиционных средств за 2014 год, тыс.руб.</t>
  </si>
  <si>
    <t>Техперевооружение газового оборудования   котлоагрегата ТВГ-8  ст. №2 котельная 6-го мкр</t>
  </si>
  <si>
    <t xml:space="preserve">Реконструкция соединительной тепловой сети между котельными ДРБ №2 и 6-го микрорайона с увеличением пропускной способности трубопроводов. </t>
  </si>
  <si>
    <t>Осуществление технологического присоединения к эл.с. ЦТП "Большевистская, 25б"</t>
  </si>
  <si>
    <t>Техперевооружение соединительной теплотрассы с заменой стальных трубопроводов на трубы ППМ между кот.2 мкр. и кот.3 мкр</t>
  </si>
  <si>
    <t>Техперевооружение теплотрассы от С.Разина,17 до ж/д С.Разина,42</t>
  </si>
  <si>
    <t xml:space="preserve">Техперевооружение ввода от Н.О. до ЦТП-12 С/В </t>
  </si>
  <si>
    <t>Техперевооружение трубопроводов ГВС с заменой стальных трубопроводов на трубы ИЗОПРОФЛЕКС от ЦТП кв.18 мкр.(озеленение)</t>
  </si>
  <si>
    <t>Техперевооружение трубопроводов ГВС с заменой стальных трубопроводов на трубы ИЗОПРОФЛЕКС от ЦТП- 6  С/В(озеленение)</t>
  </si>
  <si>
    <t>Техперевооружение кровли ЦТП Баня-1</t>
  </si>
  <si>
    <t>Реконструкция телемеханики и техперевооружение по телеуправлению ЦТП</t>
  </si>
  <si>
    <t>Экспертиза ПБ ГРУ и газопроводов котельных</t>
  </si>
  <si>
    <t>Экспертиза ПБ дымовых труб</t>
  </si>
  <si>
    <t>Экспертиза ПБ трубопроводов</t>
  </si>
  <si>
    <t>Аттестация технологии сварки</t>
  </si>
  <si>
    <t>Экспертиза ПБ мазутных емкостей</t>
  </si>
  <si>
    <t>Экспертиза ПБ сосудов</t>
  </si>
  <si>
    <t>Разработка проекта НДС</t>
  </si>
  <si>
    <t>18.12.2014 г.</t>
  </si>
  <si>
    <t>Министерство энергетики и тарифной политики Республики Мордовия</t>
  </si>
  <si>
    <t>х</t>
  </si>
  <si>
    <t xml:space="preserve">2) Себестоимость производимых товаров (оказываемых услуг) по регулируемому виду деятельности (тыс. рублей), включая:         </t>
  </si>
  <si>
    <t xml:space="preserve">а) расходы на покупаемую тепловую энергию (мощность) (тыс. рублей)                            </t>
  </si>
  <si>
    <t xml:space="preserve">н) прочие расходы, которые полежат отнесены на регулируемые виды деятельности, в соответствии с законодательством Российской Федерации (тыс. рублей)       </t>
  </si>
  <si>
    <t>У мероприятий отсутствует прямой эффект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</si>
</sst>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;\-###0;\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2" fontId="0" fillId="0" borderId="0" xfId="0" applyNumberFormat="1" applyAlignment="1">
      <alignment horizontal="left" vertical="center"/>
    </xf>
    <xf numFmtId="2" fontId="32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3" fontId="0" fillId="0" borderId="0" xfId="61" applyFont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 horizontal="left" vertical="center" wrapText="1"/>
    </xf>
    <xf numFmtId="4" fontId="0" fillId="33" borderId="12" xfId="22" applyNumberForma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/>
    </xf>
    <xf numFmtId="0" fontId="41" fillId="0" borderId="0" xfId="0" applyFont="1" applyAlignment="1">
      <alignment/>
    </xf>
    <xf numFmtId="43" fontId="41" fillId="0" borderId="0" xfId="61" applyFont="1" applyAlignment="1">
      <alignment/>
    </xf>
    <xf numFmtId="43" fontId="41" fillId="0" borderId="0" xfId="0" applyNumberFormat="1" applyFont="1" applyAlignment="1">
      <alignment/>
    </xf>
    <xf numFmtId="4" fontId="0" fillId="33" borderId="12" xfId="0" applyNumberFormat="1" applyFill="1" applyBorder="1" applyAlignment="1">
      <alignment horizontal="center" vertical="center" wrapText="1"/>
    </xf>
    <xf numFmtId="4" fontId="41" fillId="33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 indent="10"/>
    </xf>
    <xf numFmtId="4" fontId="41" fillId="0" borderId="12" xfId="0" applyNumberFormat="1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9" fontId="0" fillId="0" borderId="12" xfId="58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left" vertical="center" wrapText="1"/>
    </xf>
    <xf numFmtId="0" fontId="7" fillId="33" borderId="11" xfId="53" applyFont="1" applyFill="1" applyBorder="1" applyAlignment="1">
      <alignment vertical="center" wrapText="1"/>
      <protection/>
    </xf>
    <xf numFmtId="49" fontId="7" fillId="33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NumberFormat="1" applyFont="1" applyFill="1" applyBorder="1" applyAlignment="1">
      <alignment wrapText="1"/>
    </xf>
    <xf numFmtId="165" fontId="7" fillId="33" borderId="11" xfId="0" applyNumberFormat="1" applyFont="1" applyFill="1" applyBorder="1" applyAlignment="1" applyProtection="1">
      <alignment vertical="center" wrapText="1"/>
      <protection/>
    </xf>
    <xf numFmtId="165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53" applyFont="1" applyFill="1" applyBorder="1" applyAlignment="1">
      <alignment horizontal="center" vertical="center" wrapText="1"/>
      <protection/>
    </xf>
    <xf numFmtId="165" fontId="7" fillId="0" borderId="11" xfId="0" applyNumberFormat="1" applyFont="1" applyFill="1" applyBorder="1" applyAlignment="1" applyProtection="1">
      <alignment horizontal="left" vertical="center" wrapText="1"/>
      <protection/>
    </xf>
    <xf numFmtId="165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1" xfId="54" applyNumberFormat="1" applyFont="1" applyFill="1" applyBorder="1" applyAlignment="1" applyProtection="1">
      <alignment horizontal="left" vertical="center" wrapText="1"/>
      <protection/>
    </xf>
    <xf numFmtId="2" fontId="32" fillId="0" borderId="13" xfId="0" applyNumberFormat="1" applyFont="1" applyBorder="1" applyAlignment="1">
      <alignment vertical="center" wrapText="1"/>
    </xf>
    <xf numFmtId="4" fontId="32" fillId="0" borderId="16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2" fontId="32" fillId="0" borderId="15" xfId="0" applyNumberFormat="1" applyFont="1" applyBorder="1" applyAlignment="1">
      <alignment horizontal="center" vertical="center"/>
    </xf>
    <xf numFmtId="4" fontId="28" fillId="33" borderId="12" xfId="42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left" vertical="center" wrapText="1"/>
    </xf>
    <xf numFmtId="2" fontId="0" fillId="0" borderId="15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 wrapText="1"/>
    </xf>
    <xf numFmtId="2" fontId="32" fillId="0" borderId="11" xfId="0" applyNumberFormat="1" applyFont="1" applyBorder="1" applyAlignment="1">
      <alignment horizontal="center"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2" fontId="32" fillId="0" borderId="11" xfId="0" applyNumberFormat="1" applyFont="1" applyBorder="1" applyAlignment="1">
      <alignment horizontal="center" vertical="center"/>
    </xf>
    <xf numFmtId="2" fontId="32" fillId="0" borderId="15" xfId="0" applyNumberFormat="1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left" vertical="top" wrapText="1"/>
    </xf>
    <xf numFmtId="2" fontId="0" fillId="0" borderId="15" xfId="0" applyNumberFormat="1" applyFont="1" applyBorder="1" applyAlignment="1">
      <alignment horizontal="left" vertical="top" wrapText="1"/>
    </xf>
    <xf numFmtId="2" fontId="0" fillId="0" borderId="11" xfId="0" applyNumberForma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Фактич формат для согласования2 (2)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bor002\Local%20Settings\Temporary%20Internet%20Files\Content.Outlook\4BWK3YMN\&#1040;&#1083;&#1100;&#1073;&#1086;&#1084;%20Life-Book%202013_0910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еречень изменений"/>
      <sheetName val="Сведения"/>
      <sheetName val="Reference"/>
      <sheetName val="Справочник строк"/>
      <sheetName val="БЮДЖЕТ"/>
      <sheetName val="Бюджет (вн.обор.)"/>
      <sheetName val="ТПИР-бюджет"/>
      <sheetName val="ФАКТ"/>
      <sheetName val="Факт (вн.обор.)"/>
      <sheetName val="ТПИР-факт"/>
      <sheetName val="ПРОГНОЗ"/>
      <sheetName val="Прогноз (вн.обор.) "/>
      <sheetName val="ТПИР-прогноз"/>
      <sheetName val="Справочник предприятий"/>
      <sheetName val="ТПИР"/>
      <sheetName val="Лист1"/>
      <sheetName val="Лист2"/>
    </sheetNames>
    <sheetDataSet>
      <sheetData sheetId="15">
        <row r="2">
          <cell r="B2" t="str">
            <v>прибыль, направляемая на инвестиции</v>
          </cell>
        </row>
        <row r="3">
          <cell r="B3" t="str">
            <v>в т.ч. плата за присоединение</v>
          </cell>
        </row>
        <row r="4">
          <cell r="B4" t="str">
            <v>амортизация</v>
          </cell>
        </row>
        <row r="5">
          <cell r="B5" t="str">
            <v>прочие собственные средства</v>
          </cell>
        </row>
        <row r="6">
          <cell r="B6" t="str">
            <v>в т.ч. допэмиссия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61"/>
  <sheetViews>
    <sheetView view="pageBreakPreview" zoomScaleSheetLayoutView="100" zoomScalePageLayoutView="0" workbookViewId="0" topLeftCell="A4">
      <selection activeCell="B16" sqref="B16"/>
    </sheetView>
  </sheetViews>
  <sheetFormatPr defaultColWidth="9.140625" defaultRowHeight="15"/>
  <cols>
    <col min="1" max="1" width="118.28125" style="1" customWidth="1"/>
    <col min="2" max="2" width="46.421875" style="1" customWidth="1"/>
    <col min="3" max="3" width="18.140625" style="0" customWidth="1"/>
    <col min="4" max="4" width="20.57421875" style="0" customWidth="1"/>
    <col min="5" max="5" width="12.140625" style="0" bestFit="1" customWidth="1"/>
  </cols>
  <sheetData>
    <row r="2" spans="1:2" ht="28.5" customHeight="1" thickBot="1">
      <c r="A2" s="70" t="s">
        <v>0</v>
      </c>
      <c r="B2" s="70"/>
    </row>
    <row r="3" spans="1:2" ht="52.5" customHeight="1">
      <c r="A3" s="60" t="s">
        <v>2</v>
      </c>
      <c r="B3" s="10" t="s">
        <v>50</v>
      </c>
    </row>
    <row r="4" spans="1:2" ht="15" customHeight="1">
      <c r="A4" s="59" t="s">
        <v>3</v>
      </c>
      <c r="B4" s="61">
        <v>1326185831</v>
      </c>
    </row>
    <row r="5" spans="1:2" ht="15" customHeight="1">
      <c r="A5" s="59" t="s">
        <v>4</v>
      </c>
      <c r="B5" s="61">
        <v>132601001</v>
      </c>
    </row>
    <row r="6" spans="1:2" ht="30" customHeight="1">
      <c r="A6" s="59" t="s">
        <v>5</v>
      </c>
      <c r="B6" s="61" t="s">
        <v>51</v>
      </c>
    </row>
    <row r="7" spans="1:2" ht="30" customHeight="1">
      <c r="A7" s="59" t="s">
        <v>28</v>
      </c>
      <c r="B7" s="58" t="s">
        <v>96</v>
      </c>
    </row>
    <row r="8" spans="1:4" ht="15" customHeight="1">
      <c r="A8" s="11" t="s">
        <v>6</v>
      </c>
      <c r="B8" s="24">
        <f>B9</f>
        <v>2064039.36536</v>
      </c>
      <c r="C8" s="12"/>
      <c r="D8" s="13"/>
    </row>
    <row r="9" spans="1:2" s="21" customFormat="1" ht="15" customHeight="1">
      <c r="A9" s="30" t="s">
        <v>67</v>
      </c>
      <c r="B9" s="31">
        <v>2064039.36536</v>
      </c>
    </row>
    <row r="10" spans="1:4" ht="30" customHeight="1">
      <c r="A10" s="11" t="s">
        <v>155</v>
      </c>
      <c r="B10" s="24">
        <v>2055259.4663399998</v>
      </c>
      <c r="C10" s="12"/>
      <c r="D10" s="13"/>
    </row>
    <row r="11" spans="1:4" ht="15" customHeight="1">
      <c r="A11" s="11" t="s">
        <v>156</v>
      </c>
      <c r="B11" s="24">
        <v>1013178.10066</v>
      </c>
      <c r="C11" s="12"/>
      <c r="D11" s="13"/>
    </row>
    <row r="12" spans="1:4" ht="15" customHeight="1">
      <c r="A12" s="11" t="s">
        <v>68</v>
      </c>
      <c r="B12" s="24">
        <v>341078.99618</v>
      </c>
      <c r="C12" s="12"/>
      <c r="D12" s="13"/>
    </row>
    <row r="13" spans="1:4" s="21" customFormat="1" ht="15" customHeight="1">
      <c r="A13" s="30" t="s">
        <v>69</v>
      </c>
      <c r="B13" s="25"/>
      <c r="C13" s="22"/>
      <c r="D13" s="23"/>
    </row>
    <row r="14" spans="1:4" s="21" customFormat="1" ht="15" customHeight="1">
      <c r="A14" s="30" t="s">
        <v>70</v>
      </c>
      <c r="B14" s="25">
        <v>80331.67</v>
      </c>
      <c r="C14" s="22"/>
      <c r="D14" s="23"/>
    </row>
    <row r="15" spans="1:4" s="21" customFormat="1" ht="15" customHeight="1">
      <c r="A15" s="30" t="s">
        <v>71</v>
      </c>
      <c r="B15" s="25">
        <v>4.2458845456592655</v>
      </c>
      <c r="C15" s="22"/>
      <c r="D15" s="23"/>
    </row>
    <row r="16" spans="1:4" s="21" customFormat="1" ht="15" customHeight="1">
      <c r="A16" s="30" t="s">
        <v>72</v>
      </c>
      <c r="B16" s="25"/>
      <c r="C16" s="22"/>
      <c r="D16" s="23"/>
    </row>
    <row r="17" spans="1:4" s="21" customFormat="1" ht="15" customHeight="1">
      <c r="A17" s="30" t="s">
        <v>73</v>
      </c>
      <c r="B17" s="26"/>
      <c r="C17" s="22"/>
      <c r="D17" s="23"/>
    </row>
    <row r="18" spans="1:4" s="21" customFormat="1" ht="15" customHeight="1">
      <c r="A18" s="30" t="s">
        <v>74</v>
      </c>
      <c r="B18" s="25"/>
      <c r="C18" s="22"/>
      <c r="D18" s="23"/>
    </row>
    <row r="19" spans="1:4" s="21" customFormat="1" ht="15" customHeight="1">
      <c r="A19" s="30" t="s">
        <v>75</v>
      </c>
      <c r="B19" s="25"/>
      <c r="C19" s="22"/>
      <c r="D19" s="23"/>
    </row>
    <row r="20" spans="1:4" s="21" customFormat="1" ht="15" customHeight="1">
      <c r="A20" s="30" t="s">
        <v>71</v>
      </c>
      <c r="B20" s="25"/>
      <c r="C20" s="22"/>
      <c r="D20" s="23"/>
    </row>
    <row r="21" spans="1:4" s="21" customFormat="1" ht="15" customHeight="1">
      <c r="A21" s="30" t="s">
        <v>72</v>
      </c>
      <c r="B21" s="25"/>
      <c r="C21" s="22"/>
      <c r="D21" s="23"/>
    </row>
    <row r="22" spans="1:4" s="21" customFormat="1" ht="15" customHeight="1">
      <c r="A22" s="30" t="s">
        <v>73</v>
      </c>
      <c r="B22" s="25"/>
      <c r="C22" s="22"/>
      <c r="D22" s="23"/>
    </row>
    <row r="23" spans="1:5" ht="30" customHeight="1">
      <c r="A23" s="11" t="s">
        <v>76</v>
      </c>
      <c r="B23" s="24">
        <v>100724.137391394</v>
      </c>
      <c r="C23" s="12"/>
      <c r="D23" s="13"/>
      <c r="E23" s="13"/>
    </row>
    <row r="24" spans="1:5" ht="15" customHeight="1">
      <c r="A24" s="30" t="s">
        <v>77</v>
      </c>
      <c r="B24" s="25">
        <f>B23/B25</f>
        <v>3.51729246840186</v>
      </c>
      <c r="C24" s="12"/>
      <c r="D24" s="13"/>
      <c r="E24" s="13"/>
    </row>
    <row r="25" spans="1:5" ht="15" customHeight="1">
      <c r="A25" s="30" t="s">
        <v>78</v>
      </c>
      <c r="B25" s="25">
        <v>28636.838789001726</v>
      </c>
      <c r="C25" s="12"/>
      <c r="D25" s="13"/>
      <c r="E25" s="13"/>
    </row>
    <row r="26" spans="1:4" ht="30" customHeight="1">
      <c r="A26" s="11" t="s">
        <v>79</v>
      </c>
      <c r="B26" s="24">
        <v>18572.58835</v>
      </c>
      <c r="C26" s="12"/>
      <c r="D26" s="13"/>
    </row>
    <row r="27" spans="1:4" ht="15" customHeight="1">
      <c r="A27" s="11" t="s">
        <v>80</v>
      </c>
      <c r="B27" s="24">
        <v>813.5925100000001</v>
      </c>
      <c r="C27" s="12"/>
      <c r="D27" s="13"/>
    </row>
    <row r="28" spans="1:4" ht="30" customHeight="1">
      <c r="A28" s="11" t="s">
        <v>81</v>
      </c>
      <c r="B28" s="24">
        <v>142394.33145894101</v>
      </c>
      <c r="C28" s="12"/>
      <c r="D28" s="13"/>
    </row>
    <row r="29" spans="1:4" ht="30" customHeight="1">
      <c r="A29" s="11" t="s">
        <v>82</v>
      </c>
      <c r="B29" s="24">
        <v>3839.08295</v>
      </c>
      <c r="C29" s="12"/>
      <c r="D29" s="13"/>
    </row>
    <row r="30" spans="1:4" ht="15" customHeight="1">
      <c r="A30" s="11" t="s">
        <v>83</v>
      </c>
      <c r="B30" s="24">
        <v>61474.31561</v>
      </c>
      <c r="C30" s="12"/>
      <c r="D30" s="13"/>
    </row>
    <row r="31" spans="1:4" ht="30" customHeight="1">
      <c r="A31" s="11" t="s">
        <v>84</v>
      </c>
      <c r="B31" s="24">
        <v>125252.30588</v>
      </c>
      <c r="C31" s="12"/>
      <c r="D31" s="13"/>
    </row>
    <row r="32" spans="1:4" ht="15" customHeight="1">
      <c r="A32" s="11" t="s">
        <v>85</v>
      </c>
      <c r="B32" s="24">
        <v>129102.726876213</v>
      </c>
      <c r="C32" s="12"/>
      <c r="D32" s="13"/>
    </row>
    <row r="33" spans="1:4" ht="15" customHeight="1">
      <c r="A33" s="30" t="s">
        <v>86</v>
      </c>
      <c r="B33" s="24">
        <v>8177.8532000000005</v>
      </c>
      <c r="C33" s="12"/>
      <c r="D33" s="13"/>
    </row>
    <row r="34" spans="1:4" ht="15" customHeight="1">
      <c r="A34" s="30" t="s">
        <v>87</v>
      </c>
      <c r="B34" s="24">
        <v>707.1869499999999</v>
      </c>
      <c r="C34" s="12"/>
      <c r="D34" s="13"/>
    </row>
    <row r="35" spans="1:4" ht="15" customHeight="1">
      <c r="A35" s="11" t="s">
        <v>88</v>
      </c>
      <c r="B35" s="24">
        <v>49785.26978</v>
      </c>
      <c r="C35" s="12"/>
      <c r="D35" s="13"/>
    </row>
    <row r="36" spans="1:4" ht="15" customHeight="1">
      <c r="A36" s="30" t="s">
        <v>86</v>
      </c>
      <c r="B36" s="26"/>
      <c r="C36" s="12"/>
      <c r="D36" s="13"/>
    </row>
    <row r="37" spans="1:4" ht="15" customHeight="1">
      <c r="A37" s="30" t="s">
        <v>87</v>
      </c>
      <c r="B37" s="26"/>
      <c r="C37" s="12"/>
      <c r="D37" s="13"/>
    </row>
    <row r="38" spans="1:4" ht="30" customHeight="1">
      <c r="A38" s="11" t="s">
        <v>89</v>
      </c>
      <c r="B38" s="24">
        <v>63013.37233</v>
      </c>
      <c r="C38" s="12"/>
      <c r="D38" s="13"/>
    </row>
    <row r="39" spans="1:4" ht="45" customHeight="1">
      <c r="A39" s="30" t="s">
        <v>90</v>
      </c>
      <c r="B39" s="57" t="s">
        <v>154</v>
      </c>
      <c r="C39" s="12"/>
      <c r="D39" s="13"/>
    </row>
    <row r="40" spans="1:4" ht="30" customHeight="1">
      <c r="A40" s="11" t="s">
        <v>157</v>
      </c>
      <c r="B40" s="24">
        <f>B10-B11-B12-B23-B26-B27-B28-B29-B30-B31-B32-B35-B38</f>
        <v>6030.646363451844</v>
      </c>
      <c r="C40" s="12"/>
      <c r="D40" s="13"/>
    </row>
    <row r="41" spans="1:4" ht="15" customHeight="1">
      <c r="A41" s="11" t="s">
        <v>91</v>
      </c>
      <c r="B41" s="24">
        <v>-39167.655999999966</v>
      </c>
      <c r="C41" s="12"/>
      <c r="D41" s="13"/>
    </row>
    <row r="42" spans="1:4" ht="30" customHeight="1">
      <c r="A42" s="30" t="s">
        <v>92</v>
      </c>
      <c r="B42" s="32">
        <v>9773.47041</v>
      </c>
      <c r="C42" s="12"/>
      <c r="D42" s="13"/>
    </row>
    <row r="43" spans="1:4" ht="15" customHeight="1">
      <c r="A43" s="11" t="s">
        <v>93</v>
      </c>
      <c r="B43" s="24">
        <v>138390.99279</v>
      </c>
      <c r="C43" s="12"/>
      <c r="D43" s="13"/>
    </row>
    <row r="44" spans="1:4" ht="15" customHeight="1">
      <c r="A44" s="30" t="s">
        <v>94</v>
      </c>
      <c r="B44" s="24">
        <v>82887.74723</v>
      </c>
      <c r="C44" s="12"/>
      <c r="D44" s="13"/>
    </row>
    <row r="45" spans="1:4" ht="15" customHeight="1">
      <c r="A45" s="30" t="s">
        <v>95</v>
      </c>
      <c r="B45" s="24">
        <v>55503.24556</v>
      </c>
      <c r="C45" s="12"/>
      <c r="D45" s="13"/>
    </row>
    <row r="46" spans="1:4" ht="29.25" customHeight="1">
      <c r="A46" s="11" t="s">
        <v>29</v>
      </c>
      <c r="B46" s="33">
        <f>B8-B10</f>
        <v>8779.899020000128</v>
      </c>
      <c r="C46" s="12"/>
      <c r="D46" s="13"/>
    </row>
    <row r="47" spans="1:2" ht="45" customHeight="1">
      <c r="A47" s="55" t="s">
        <v>1</v>
      </c>
      <c r="B47" s="65" t="s">
        <v>63</v>
      </c>
    </row>
    <row r="48" spans="1:2" ht="30">
      <c r="A48" s="14" t="s">
        <v>30</v>
      </c>
      <c r="B48" s="15">
        <v>665.88</v>
      </c>
    </row>
    <row r="49" spans="1:2" ht="15">
      <c r="A49" s="14" t="s">
        <v>31</v>
      </c>
      <c r="B49" s="15">
        <v>909.2832</v>
      </c>
    </row>
    <row r="50" spans="1:2" ht="30">
      <c r="A50" s="14" t="s">
        <v>32</v>
      </c>
      <c r="B50" s="16">
        <v>623.803</v>
      </c>
    </row>
    <row r="51" spans="1:2" ht="30">
      <c r="A51" s="14" t="s">
        <v>33</v>
      </c>
      <c r="B51" s="33">
        <v>1715.598</v>
      </c>
    </row>
    <row r="52" spans="1:2" ht="33.75" customHeight="1">
      <c r="A52" s="14" t="s">
        <v>34</v>
      </c>
      <c r="B52" s="33">
        <v>1812.48825</v>
      </c>
    </row>
    <row r="53" spans="1:2" ht="15">
      <c r="A53" s="14" t="s">
        <v>35</v>
      </c>
      <c r="B53" s="33">
        <v>1551.32472562576</v>
      </c>
    </row>
    <row r="54" spans="1:2" ht="15">
      <c r="A54" s="14" t="s">
        <v>36</v>
      </c>
      <c r="B54" s="16">
        <v>261.16352169024</v>
      </c>
    </row>
    <row r="55" spans="1:2" ht="30">
      <c r="A55" s="14" t="s">
        <v>37</v>
      </c>
      <c r="B55" s="16">
        <v>419.56399999999996</v>
      </c>
    </row>
    <row r="56" spans="1:2" ht="15">
      <c r="A56" s="14" t="s">
        <v>38</v>
      </c>
      <c r="B56" s="16">
        <v>497.97244</v>
      </c>
    </row>
    <row r="57" spans="1:2" ht="15">
      <c r="A57" s="14" t="s">
        <v>39</v>
      </c>
      <c r="B57" s="17">
        <v>571</v>
      </c>
    </row>
    <row r="58" spans="1:2" ht="15">
      <c r="A58" s="14" t="s">
        <v>40</v>
      </c>
      <c r="B58" s="17">
        <v>10</v>
      </c>
    </row>
    <row r="59" spans="1:2" ht="30">
      <c r="A59" s="14" t="s">
        <v>41</v>
      </c>
      <c r="B59" s="16">
        <v>155.510643971785</v>
      </c>
    </row>
    <row r="60" spans="1:2" ht="45">
      <c r="A60" s="14" t="s">
        <v>42</v>
      </c>
      <c r="B60" s="54">
        <v>0.04896728614642764</v>
      </c>
    </row>
    <row r="61" spans="1:2" ht="45.75" thickBot="1">
      <c r="A61" s="18" t="s">
        <v>43</v>
      </c>
      <c r="B61" s="19">
        <v>0.311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12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2" width="60.7109375" style="1" customWidth="1"/>
  </cols>
  <sheetData>
    <row r="2" spans="1:2" ht="41.25" customHeight="1" thickBot="1">
      <c r="A2" s="70" t="s">
        <v>22</v>
      </c>
      <c r="B2" s="70"/>
    </row>
    <row r="3" spans="1:2" ht="30" customHeight="1">
      <c r="A3" s="60" t="s">
        <v>2</v>
      </c>
      <c r="B3" s="10" t="s">
        <v>50</v>
      </c>
    </row>
    <row r="4" spans="1:2" ht="30" customHeight="1">
      <c r="A4" s="59" t="s">
        <v>3</v>
      </c>
      <c r="B4" s="61">
        <v>1326185831</v>
      </c>
    </row>
    <row r="5" spans="1:2" ht="30" customHeight="1">
      <c r="A5" s="59" t="s">
        <v>4</v>
      </c>
      <c r="B5" s="61">
        <v>132601001</v>
      </c>
    </row>
    <row r="6" spans="1:2" ht="30" customHeight="1">
      <c r="A6" s="59" t="s">
        <v>5</v>
      </c>
      <c r="B6" s="61" t="s">
        <v>51</v>
      </c>
    </row>
    <row r="7" spans="1:2" ht="30" customHeight="1">
      <c r="A7" s="59" t="s">
        <v>28</v>
      </c>
      <c r="B7" s="61" t="s">
        <v>96</v>
      </c>
    </row>
    <row r="8" spans="1:2" ht="30" customHeight="1">
      <c r="A8" s="11" t="s">
        <v>23</v>
      </c>
      <c r="B8" s="56">
        <v>0</v>
      </c>
    </row>
    <row r="9" spans="1:2" ht="30" customHeight="1">
      <c r="A9" s="11" t="s">
        <v>24</v>
      </c>
      <c r="B9" s="56">
        <v>0</v>
      </c>
    </row>
    <row r="10" spans="1:2" ht="84.75" customHeight="1">
      <c r="A10" s="11" t="s">
        <v>25</v>
      </c>
      <c r="B10" s="34" t="s">
        <v>64</v>
      </c>
    </row>
    <row r="11" spans="1:2" ht="30" customHeight="1">
      <c r="A11" s="11" t="s">
        <v>26</v>
      </c>
      <c r="B11" s="35">
        <v>0.1</v>
      </c>
    </row>
    <row r="12" spans="1:2" ht="30" customHeight="1" thickBot="1">
      <c r="A12" s="36" t="s">
        <v>27</v>
      </c>
      <c r="B12" s="37" t="s">
        <v>62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4"/>
  <sheetViews>
    <sheetView view="pageBreakPreview" zoomScaleNormal="75" zoomScaleSheetLayoutView="100" zoomScalePageLayoutView="0" workbookViewId="0" topLeftCell="A4">
      <selection activeCell="A44" sqref="A44:B44"/>
    </sheetView>
  </sheetViews>
  <sheetFormatPr defaultColWidth="9.140625" defaultRowHeight="15"/>
  <cols>
    <col min="1" max="1" width="74.421875" style="0" customWidth="1"/>
    <col min="2" max="2" width="15.00390625" style="0" customWidth="1"/>
    <col min="3" max="3" width="15.28125" style="1" customWidth="1"/>
    <col min="4" max="4" width="15.140625" style="1" customWidth="1"/>
    <col min="5" max="5" width="15.00390625" style="1" customWidth="1"/>
    <col min="6" max="6" width="15.421875" style="1" customWidth="1"/>
    <col min="7" max="7" width="21.28125" style="1" customWidth="1"/>
    <col min="8" max="8" width="9.7109375" style="0" bestFit="1" customWidth="1"/>
  </cols>
  <sheetData>
    <row r="1" spans="3:7" s="5" customFormat="1" ht="15">
      <c r="C1" s="6"/>
      <c r="D1" s="6"/>
      <c r="E1" s="6"/>
      <c r="F1" s="6"/>
      <c r="G1" s="6"/>
    </row>
    <row r="2" spans="1:7" s="5" customFormat="1" ht="41.25" customHeight="1" thickBot="1">
      <c r="A2" s="103" t="s">
        <v>21</v>
      </c>
      <c r="B2" s="103"/>
      <c r="C2" s="103"/>
      <c r="D2" s="103"/>
      <c r="E2" s="103"/>
      <c r="F2" s="103"/>
      <c r="G2" s="103"/>
    </row>
    <row r="3" spans="1:7" s="5" customFormat="1" ht="35.25" customHeight="1">
      <c r="A3" s="104" t="s">
        <v>2</v>
      </c>
      <c r="B3" s="105"/>
      <c r="C3" s="105"/>
      <c r="D3" s="105"/>
      <c r="E3" s="106" t="s">
        <v>50</v>
      </c>
      <c r="F3" s="107"/>
      <c r="G3" s="108"/>
    </row>
    <row r="4" spans="1:7" s="5" customFormat="1" ht="15" customHeight="1">
      <c r="A4" s="98" t="s">
        <v>3</v>
      </c>
      <c r="B4" s="99"/>
      <c r="C4" s="99"/>
      <c r="D4" s="99"/>
      <c r="E4" s="100">
        <v>1326185831</v>
      </c>
      <c r="F4" s="101"/>
      <c r="G4" s="102"/>
    </row>
    <row r="5" spans="1:7" s="5" customFormat="1" ht="15" customHeight="1">
      <c r="A5" s="98" t="s">
        <v>4</v>
      </c>
      <c r="B5" s="99"/>
      <c r="C5" s="99"/>
      <c r="D5" s="99"/>
      <c r="E5" s="100">
        <v>132601001</v>
      </c>
      <c r="F5" s="101"/>
      <c r="G5" s="102"/>
    </row>
    <row r="6" spans="1:7" s="5" customFormat="1" ht="15" customHeight="1">
      <c r="A6" s="98" t="s">
        <v>5</v>
      </c>
      <c r="B6" s="99"/>
      <c r="C6" s="99"/>
      <c r="D6" s="99"/>
      <c r="E6" s="100" t="s">
        <v>51</v>
      </c>
      <c r="F6" s="101"/>
      <c r="G6" s="102"/>
    </row>
    <row r="7" spans="1:7" s="5" customFormat="1" ht="15" customHeight="1">
      <c r="A7" s="98" t="s">
        <v>28</v>
      </c>
      <c r="B7" s="99"/>
      <c r="C7" s="99"/>
      <c r="D7" s="99"/>
      <c r="E7" s="100" t="s">
        <v>96</v>
      </c>
      <c r="F7" s="101"/>
      <c r="G7" s="102"/>
    </row>
    <row r="8" spans="1:7" s="5" customFormat="1" ht="15" customHeight="1">
      <c r="A8" s="88" t="s">
        <v>7</v>
      </c>
      <c r="B8" s="89"/>
      <c r="C8" s="89"/>
      <c r="D8" s="89"/>
      <c r="E8" s="90" t="s">
        <v>52</v>
      </c>
      <c r="F8" s="91"/>
      <c r="G8" s="92"/>
    </row>
    <row r="9" spans="1:7" s="5" customFormat="1" ht="15" customHeight="1">
      <c r="A9" s="88" t="s">
        <v>8</v>
      </c>
      <c r="B9" s="89"/>
      <c r="C9" s="89"/>
      <c r="D9" s="89"/>
      <c r="E9" s="90" t="s">
        <v>152</v>
      </c>
      <c r="F9" s="91"/>
      <c r="G9" s="92"/>
    </row>
    <row r="10" spans="1:7" s="5" customFormat="1" ht="15" customHeight="1">
      <c r="A10" s="88" t="s">
        <v>9</v>
      </c>
      <c r="B10" s="89"/>
      <c r="C10" s="89"/>
      <c r="D10" s="89"/>
      <c r="E10" s="97" t="s">
        <v>65</v>
      </c>
      <c r="F10" s="91"/>
      <c r="G10" s="92"/>
    </row>
    <row r="11" spans="1:7" s="5" customFormat="1" ht="30" customHeight="1">
      <c r="A11" s="88" t="s">
        <v>10</v>
      </c>
      <c r="B11" s="89"/>
      <c r="C11" s="89"/>
      <c r="D11" s="89"/>
      <c r="E11" s="90" t="s">
        <v>153</v>
      </c>
      <c r="F11" s="91"/>
      <c r="G11" s="92"/>
    </row>
    <row r="12" spans="1:7" s="5" customFormat="1" ht="30" customHeight="1">
      <c r="A12" s="88" t="s">
        <v>11</v>
      </c>
      <c r="B12" s="89"/>
      <c r="C12" s="89"/>
      <c r="D12" s="89"/>
      <c r="E12" s="90" t="s">
        <v>44</v>
      </c>
      <c r="F12" s="91"/>
      <c r="G12" s="92"/>
    </row>
    <row r="13" spans="1:7" s="5" customFormat="1" ht="30" customHeight="1">
      <c r="A13" s="88" t="s">
        <v>12</v>
      </c>
      <c r="B13" s="89"/>
      <c r="C13" s="89"/>
      <c r="D13" s="89"/>
      <c r="E13" s="90" t="s">
        <v>96</v>
      </c>
      <c r="F13" s="91"/>
      <c r="G13" s="92"/>
    </row>
    <row r="14" spans="1:7" s="2" customFormat="1" ht="34.5" customHeight="1">
      <c r="A14" s="93" t="s">
        <v>13</v>
      </c>
      <c r="B14" s="83"/>
      <c r="C14" s="83"/>
      <c r="D14" s="83"/>
      <c r="E14" s="83"/>
      <c r="F14" s="83"/>
      <c r="G14" s="94"/>
    </row>
    <row r="15" spans="1:7" s="5" customFormat="1" ht="30" customHeight="1">
      <c r="A15" s="95" t="s">
        <v>14</v>
      </c>
      <c r="B15" s="96"/>
      <c r="C15" s="83" t="s">
        <v>97</v>
      </c>
      <c r="D15" s="83"/>
      <c r="E15" s="83"/>
      <c r="F15" s="83"/>
      <c r="G15" s="61" t="s">
        <v>15</v>
      </c>
    </row>
    <row r="16" spans="1:7" s="7" customFormat="1" ht="30" customHeight="1">
      <c r="A16" s="87" t="s">
        <v>98</v>
      </c>
      <c r="B16" s="73"/>
      <c r="C16" s="71">
        <v>5160.88064</v>
      </c>
      <c r="D16" s="71"/>
      <c r="E16" s="71"/>
      <c r="F16" s="71"/>
      <c r="G16" s="38" t="s">
        <v>58</v>
      </c>
    </row>
    <row r="17" spans="1:7" s="7" customFormat="1" ht="15" customHeight="1">
      <c r="A17" s="72" t="s">
        <v>99</v>
      </c>
      <c r="B17" s="73"/>
      <c r="C17" s="71">
        <v>4612.58977</v>
      </c>
      <c r="D17" s="71">
        <v>0</v>
      </c>
      <c r="E17" s="71">
        <v>0</v>
      </c>
      <c r="F17" s="71">
        <v>0</v>
      </c>
      <c r="G17" s="38" t="s">
        <v>58</v>
      </c>
    </row>
    <row r="18" spans="1:7" s="7" customFormat="1" ht="15" customHeight="1">
      <c r="A18" s="72" t="s">
        <v>100</v>
      </c>
      <c r="B18" s="73"/>
      <c r="C18" s="71">
        <v>7889.58821</v>
      </c>
      <c r="D18" s="71">
        <v>0</v>
      </c>
      <c r="E18" s="71">
        <v>0</v>
      </c>
      <c r="F18" s="71">
        <v>0</v>
      </c>
      <c r="G18" s="38" t="s">
        <v>53</v>
      </c>
    </row>
    <row r="19" spans="1:7" s="7" customFormat="1" ht="15" customHeight="1">
      <c r="A19" s="72" t="s">
        <v>101</v>
      </c>
      <c r="B19" s="73"/>
      <c r="C19" s="71">
        <v>312.03239</v>
      </c>
      <c r="D19" s="71">
        <v>0</v>
      </c>
      <c r="E19" s="71">
        <v>0</v>
      </c>
      <c r="F19" s="71">
        <v>0</v>
      </c>
      <c r="G19" s="38" t="s">
        <v>53</v>
      </c>
    </row>
    <row r="20" spans="1:7" s="7" customFormat="1" ht="15" customHeight="1">
      <c r="A20" s="72" t="s">
        <v>102</v>
      </c>
      <c r="B20" s="73"/>
      <c r="C20" s="71">
        <v>5017.22726</v>
      </c>
      <c r="D20" s="71">
        <v>0</v>
      </c>
      <c r="E20" s="71">
        <v>0</v>
      </c>
      <c r="F20" s="71">
        <v>0</v>
      </c>
      <c r="G20" s="38" t="s">
        <v>53</v>
      </c>
    </row>
    <row r="21" spans="1:7" s="7" customFormat="1" ht="15" customHeight="1">
      <c r="A21" s="72" t="s">
        <v>103</v>
      </c>
      <c r="B21" s="73"/>
      <c r="C21" s="71">
        <v>250.33127</v>
      </c>
      <c r="D21" s="71">
        <v>0</v>
      </c>
      <c r="E21" s="71">
        <v>0</v>
      </c>
      <c r="F21" s="71">
        <v>0</v>
      </c>
      <c r="G21" s="38" t="s">
        <v>53</v>
      </c>
    </row>
    <row r="22" spans="1:7" s="7" customFormat="1" ht="15" customHeight="1">
      <c r="A22" s="72" t="s">
        <v>104</v>
      </c>
      <c r="B22" s="73"/>
      <c r="C22" s="71">
        <v>250.33127</v>
      </c>
      <c r="D22" s="71">
        <v>0</v>
      </c>
      <c r="E22" s="71">
        <v>0</v>
      </c>
      <c r="F22" s="71">
        <v>0</v>
      </c>
      <c r="G22" s="38" t="s">
        <v>53</v>
      </c>
    </row>
    <row r="23" spans="1:7" s="7" customFormat="1" ht="15" customHeight="1">
      <c r="A23" s="72" t="s">
        <v>105</v>
      </c>
      <c r="B23" s="73"/>
      <c r="C23" s="71">
        <v>228.45452</v>
      </c>
      <c r="D23" s="71">
        <v>0</v>
      </c>
      <c r="E23" s="71">
        <v>0</v>
      </c>
      <c r="F23" s="71">
        <v>0</v>
      </c>
      <c r="G23" s="38" t="s">
        <v>53</v>
      </c>
    </row>
    <row r="24" spans="1:7" s="7" customFormat="1" ht="15" customHeight="1">
      <c r="A24" s="72" t="s">
        <v>106</v>
      </c>
      <c r="B24" s="73"/>
      <c r="C24" s="71">
        <v>4956.98521</v>
      </c>
      <c r="D24" s="71">
        <v>0</v>
      </c>
      <c r="E24" s="71">
        <v>0</v>
      </c>
      <c r="F24" s="71">
        <v>0</v>
      </c>
      <c r="G24" s="38" t="s">
        <v>53</v>
      </c>
    </row>
    <row r="25" spans="1:7" s="7" customFormat="1" ht="30" customHeight="1">
      <c r="A25" s="72" t="s">
        <v>107</v>
      </c>
      <c r="B25" s="73"/>
      <c r="C25" s="71">
        <v>525.51326</v>
      </c>
      <c r="D25" s="71">
        <v>0</v>
      </c>
      <c r="E25" s="71">
        <v>0</v>
      </c>
      <c r="F25" s="71">
        <v>0</v>
      </c>
      <c r="G25" s="38" t="s">
        <v>53</v>
      </c>
    </row>
    <row r="26" spans="1:7" s="7" customFormat="1" ht="30" customHeight="1">
      <c r="A26" s="72" t="s">
        <v>108</v>
      </c>
      <c r="B26" s="73"/>
      <c r="C26" s="71">
        <v>8408.93583</v>
      </c>
      <c r="D26" s="71">
        <v>0</v>
      </c>
      <c r="E26" s="71">
        <v>0</v>
      </c>
      <c r="F26" s="71">
        <v>0</v>
      </c>
      <c r="G26" s="38" t="s">
        <v>53</v>
      </c>
    </row>
    <row r="27" spans="1:7" s="7" customFormat="1" ht="30" customHeight="1">
      <c r="A27" s="72" t="s">
        <v>109</v>
      </c>
      <c r="B27" s="73"/>
      <c r="C27" s="71">
        <v>111</v>
      </c>
      <c r="D27" s="71">
        <v>0</v>
      </c>
      <c r="E27" s="71">
        <v>0</v>
      </c>
      <c r="F27" s="71">
        <v>0</v>
      </c>
      <c r="G27" s="38" t="s">
        <v>61</v>
      </c>
    </row>
    <row r="28" spans="1:7" s="7" customFormat="1" ht="30" customHeight="1">
      <c r="A28" s="72" t="s">
        <v>110</v>
      </c>
      <c r="B28" s="73"/>
      <c r="C28" s="71">
        <v>3999.87924</v>
      </c>
      <c r="D28" s="71">
        <v>0</v>
      </c>
      <c r="E28" s="71">
        <v>0</v>
      </c>
      <c r="F28" s="71">
        <v>0</v>
      </c>
      <c r="G28" s="38" t="s">
        <v>61</v>
      </c>
    </row>
    <row r="29" spans="1:7" s="7" customFormat="1" ht="30" customHeight="1">
      <c r="A29" s="72" t="s">
        <v>111</v>
      </c>
      <c r="B29" s="73"/>
      <c r="C29" s="71">
        <v>343.56762</v>
      </c>
      <c r="D29" s="71">
        <v>0</v>
      </c>
      <c r="E29" s="71">
        <v>0</v>
      </c>
      <c r="F29" s="71">
        <v>0</v>
      </c>
      <c r="G29" s="38" t="s">
        <v>61</v>
      </c>
    </row>
    <row r="30" spans="1:7" s="7" customFormat="1" ht="45" customHeight="1">
      <c r="A30" s="72" t="s">
        <v>112</v>
      </c>
      <c r="B30" s="73"/>
      <c r="C30" s="71">
        <v>1300</v>
      </c>
      <c r="D30" s="71">
        <v>0</v>
      </c>
      <c r="E30" s="71">
        <v>0</v>
      </c>
      <c r="F30" s="71">
        <v>0</v>
      </c>
      <c r="G30" s="38" t="s">
        <v>61</v>
      </c>
    </row>
    <row r="31" spans="1:7" s="7" customFormat="1" ht="30" customHeight="1">
      <c r="A31" s="72" t="s">
        <v>113</v>
      </c>
      <c r="B31" s="73"/>
      <c r="C31" s="71">
        <v>13054.14544</v>
      </c>
      <c r="D31" s="71">
        <v>0</v>
      </c>
      <c r="E31" s="71">
        <v>0</v>
      </c>
      <c r="F31" s="71">
        <v>0</v>
      </c>
      <c r="G31" s="38" t="s">
        <v>61</v>
      </c>
    </row>
    <row r="32" spans="1:7" s="7" customFormat="1" ht="30" customHeight="1">
      <c r="A32" s="72" t="s">
        <v>114</v>
      </c>
      <c r="B32" s="73"/>
      <c r="C32" s="71">
        <v>407.5</v>
      </c>
      <c r="D32" s="71">
        <v>0</v>
      </c>
      <c r="E32" s="71">
        <v>0</v>
      </c>
      <c r="F32" s="71">
        <v>0</v>
      </c>
      <c r="G32" s="38" t="s">
        <v>61</v>
      </c>
    </row>
    <row r="33" spans="1:7" s="7" customFormat="1" ht="30" customHeight="1">
      <c r="A33" s="72" t="s">
        <v>115</v>
      </c>
      <c r="B33" s="73"/>
      <c r="C33" s="71">
        <v>160.642</v>
      </c>
      <c r="D33" s="71">
        <v>0</v>
      </c>
      <c r="E33" s="71">
        <v>0</v>
      </c>
      <c r="F33" s="71">
        <v>0</v>
      </c>
      <c r="G33" s="38" t="s">
        <v>61</v>
      </c>
    </row>
    <row r="34" spans="1:7" s="7" customFormat="1" ht="30" customHeight="1">
      <c r="A34" s="72" t="s">
        <v>116</v>
      </c>
      <c r="B34" s="73"/>
      <c r="C34" s="71">
        <v>287.184</v>
      </c>
      <c r="D34" s="71">
        <v>0</v>
      </c>
      <c r="E34" s="71">
        <v>0</v>
      </c>
      <c r="F34" s="71">
        <v>0</v>
      </c>
      <c r="G34" s="38" t="s">
        <v>61</v>
      </c>
    </row>
    <row r="35" spans="1:7" s="7" customFormat="1" ht="30" customHeight="1">
      <c r="A35" s="74" t="s">
        <v>117</v>
      </c>
      <c r="B35" s="75"/>
      <c r="C35" s="71">
        <v>610.91133</v>
      </c>
      <c r="D35" s="71">
        <v>0</v>
      </c>
      <c r="E35" s="71">
        <v>0</v>
      </c>
      <c r="F35" s="71">
        <v>0</v>
      </c>
      <c r="G35" s="38" t="s">
        <v>61</v>
      </c>
    </row>
    <row r="36" spans="1:7" s="7" customFormat="1" ht="30" customHeight="1">
      <c r="A36" s="72" t="s">
        <v>118</v>
      </c>
      <c r="B36" s="73"/>
      <c r="C36" s="71">
        <v>828.80414</v>
      </c>
      <c r="D36" s="71">
        <v>0</v>
      </c>
      <c r="E36" s="71">
        <v>0</v>
      </c>
      <c r="F36" s="71">
        <v>0</v>
      </c>
      <c r="G36" s="38" t="s">
        <v>61</v>
      </c>
    </row>
    <row r="37" spans="1:7" s="7" customFormat="1" ht="30" customHeight="1">
      <c r="A37" s="72" t="s">
        <v>119</v>
      </c>
      <c r="B37" s="73"/>
      <c r="C37" s="71">
        <v>5142.06732</v>
      </c>
      <c r="D37" s="71">
        <v>0</v>
      </c>
      <c r="E37" s="71">
        <v>0</v>
      </c>
      <c r="F37" s="71">
        <v>0</v>
      </c>
      <c r="G37" s="38" t="s">
        <v>61</v>
      </c>
    </row>
    <row r="38" spans="1:7" s="7" customFormat="1" ht="45" customHeight="1">
      <c r="A38" s="72" t="s">
        <v>120</v>
      </c>
      <c r="B38" s="73"/>
      <c r="C38" s="71">
        <v>498</v>
      </c>
      <c r="D38" s="71">
        <v>0</v>
      </c>
      <c r="E38" s="71">
        <v>0</v>
      </c>
      <c r="F38" s="71">
        <v>0</v>
      </c>
      <c r="G38" s="38" t="s">
        <v>61</v>
      </c>
    </row>
    <row r="39" spans="1:8" s="7" customFormat="1" ht="30" customHeight="1">
      <c r="A39" s="72" t="s">
        <v>121</v>
      </c>
      <c r="B39" s="73"/>
      <c r="C39" s="71">
        <v>2624.72696</v>
      </c>
      <c r="D39" s="71">
        <v>0</v>
      </c>
      <c r="E39" s="71">
        <v>0</v>
      </c>
      <c r="F39" s="71">
        <v>0</v>
      </c>
      <c r="G39" s="38" t="s">
        <v>61</v>
      </c>
      <c r="H39" s="3"/>
    </row>
    <row r="40" spans="1:8" s="7" customFormat="1" ht="15" customHeight="1">
      <c r="A40" s="72" t="s">
        <v>122</v>
      </c>
      <c r="B40" s="73"/>
      <c r="C40" s="71">
        <v>52</v>
      </c>
      <c r="D40" s="71">
        <v>0</v>
      </c>
      <c r="E40" s="71">
        <v>0</v>
      </c>
      <c r="F40" s="71">
        <v>0</v>
      </c>
      <c r="G40" s="38" t="s">
        <v>53</v>
      </c>
      <c r="H40" s="3"/>
    </row>
    <row r="41" spans="1:7" ht="30" customHeight="1">
      <c r="A41" s="72" t="s">
        <v>123</v>
      </c>
      <c r="B41" s="73"/>
      <c r="C41" s="71">
        <v>469.5</v>
      </c>
      <c r="D41" s="71">
        <v>0</v>
      </c>
      <c r="E41" s="71">
        <v>0</v>
      </c>
      <c r="F41" s="71">
        <v>0</v>
      </c>
      <c r="G41" s="38" t="s">
        <v>53</v>
      </c>
    </row>
    <row r="42" spans="1:7" ht="30" customHeight="1">
      <c r="A42" s="72" t="s">
        <v>124</v>
      </c>
      <c r="B42" s="73"/>
      <c r="C42" s="71">
        <v>468</v>
      </c>
      <c r="D42" s="71">
        <v>0</v>
      </c>
      <c r="E42" s="71">
        <v>0</v>
      </c>
      <c r="F42" s="71">
        <v>0</v>
      </c>
      <c r="G42" s="38" t="s">
        <v>53</v>
      </c>
    </row>
    <row r="43" spans="1:7" ht="30" customHeight="1">
      <c r="A43" s="72" t="s">
        <v>125</v>
      </c>
      <c r="B43" s="73"/>
      <c r="C43" s="71">
        <v>469.5</v>
      </c>
      <c r="D43" s="71">
        <v>0</v>
      </c>
      <c r="E43" s="71">
        <v>0</v>
      </c>
      <c r="F43" s="71">
        <v>0</v>
      </c>
      <c r="G43" s="38" t="s">
        <v>53</v>
      </c>
    </row>
    <row r="44" spans="1:7" ht="30" customHeight="1">
      <c r="A44" s="72" t="s">
        <v>126</v>
      </c>
      <c r="B44" s="73"/>
      <c r="C44" s="71">
        <v>492.429</v>
      </c>
      <c r="D44" s="71">
        <v>0</v>
      </c>
      <c r="E44" s="71">
        <v>0</v>
      </c>
      <c r="F44" s="71">
        <v>0</v>
      </c>
      <c r="G44" s="38" t="s">
        <v>53</v>
      </c>
    </row>
    <row r="45" spans="1:7" s="7" customFormat="1" ht="15" customHeight="1">
      <c r="A45" s="72" t="s">
        <v>127</v>
      </c>
      <c r="B45" s="73"/>
      <c r="C45" s="71">
        <v>3657.27167</v>
      </c>
      <c r="D45" s="71">
        <v>0</v>
      </c>
      <c r="E45" s="71">
        <v>0</v>
      </c>
      <c r="F45" s="71">
        <v>0</v>
      </c>
      <c r="G45" s="38" t="s">
        <v>53</v>
      </c>
    </row>
    <row r="46" spans="1:7" s="7" customFormat="1" ht="15" customHeight="1">
      <c r="A46" s="72" t="s">
        <v>128</v>
      </c>
      <c r="B46" s="73"/>
      <c r="C46" s="71">
        <v>10825.12876</v>
      </c>
      <c r="D46" s="71">
        <v>0</v>
      </c>
      <c r="E46" s="71">
        <v>0</v>
      </c>
      <c r="F46" s="71">
        <v>0</v>
      </c>
      <c r="G46" s="38" t="s">
        <v>53</v>
      </c>
    </row>
    <row r="47" spans="1:7" s="7" customFormat="1" ht="15" customHeight="1">
      <c r="A47" s="72" t="s">
        <v>129</v>
      </c>
      <c r="B47" s="73"/>
      <c r="C47" s="71">
        <v>25.92374</v>
      </c>
      <c r="D47" s="71">
        <v>0</v>
      </c>
      <c r="E47" s="71">
        <v>0</v>
      </c>
      <c r="F47" s="71">
        <v>0</v>
      </c>
      <c r="G47" s="38" t="s">
        <v>53</v>
      </c>
    </row>
    <row r="48" spans="1:7" s="7" customFormat="1" ht="15" customHeight="1">
      <c r="A48" s="72" t="s">
        <v>130</v>
      </c>
      <c r="B48" s="73"/>
      <c r="C48" s="71">
        <v>2237.16702</v>
      </c>
      <c r="D48" s="71">
        <v>0</v>
      </c>
      <c r="E48" s="71">
        <v>0</v>
      </c>
      <c r="F48" s="71">
        <v>0</v>
      </c>
      <c r="G48" s="38" t="s">
        <v>53</v>
      </c>
    </row>
    <row r="49" spans="1:7" s="7" customFormat="1" ht="30" customHeight="1">
      <c r="A49" s="85" t="s">
        <v>131</v>
      </c>
      <c r="B49" s="86"/>
      <c r="C49" s="71">
        <v>711</v>
      </c>
      <c r="D49" s="71">
        <v>0</v>
      </c>
      <c r="E49" s="71">
        <v>0</v>
      </c>
      <c r="F49" s="71">
        <v>0</v>
      </c>
      <c r="G49" s="38" t="s">
        <v>53</v>
      </c>
    </row>
    <row r="50" spans="1:7" s="7" customFormat="1" ht="15" customHeight="1">
      <c r="A50" s="72" t="s">
        <v>132</v>
      </c>
      <c r="B50" s="73"/>
      <c r="C50" s="71">
        <v>71</v>
      </c>
      <c r="D50" s="71">
        <v>0</v>
      </c>
      <c r="E50" s="71">
        <v>0</v>
      </c>
      <c r="F50" s="71">
        <v>0</v>
      </c>
      <c r="G50" s="38" t="s">
        <v>53</v>
      </c>
    </row>
    <row r="51" spans="1:7" s="7" customFormat="1" ht="27.75" customHeight="1">
      <c r="A51" s="76" t="s">
        <v>49</v>
      </c>
      <c r="B51" s="77"/>
      <c r="C51" s="78">
        <f>SUM(C16:C50)</f>
        <v>86460.21787</v>
      </c>
      <c r="D51" s="78"/>
      <c r="E51" s="78"/>
      <c r="F51" s="78"/>
      <c r="G51" s="39"/>
    </row>
    <row r="52" spans="1:7" s="4" customFormat="1" ht="34.5" customHeight="1">
      <c r="A52" s="79" t="s">
        <v>133</v>
      </c>
      <c r="B52" s="80"/>
      <c r="C52" s="80"/>
      <c r="D52" s="80"/>
      <c r="E52" s="80"/>
      <c r="F52" s="80"/>
      <c r="G52" s="81"/>
    </row>
    <row r="53" spans="1:7" s="7" customFormat="1" ht="15">
      <c r="A53" s="82" t="s">
        <v>14</v>
      </c>
      <c r="B53" s="83" t="s">
        <v>134</v>
      </c>
      <c r="C53" s="83"/>
      <c r="D53" s="83"/>
      <c r="E53" s="83"/>
      <c r="F53" s="83"/>
      <c r="G53" s="84" t="s">
        <v>20</v>
      </c>
    </row>
    <row r="54" spans="1:7" s="7" customFormat="1" ht="15">
      <c r="A54" s="82"/>
      <c r="B54" s="64" t="s">
        <v>60</v>
      </c>
      <c r="C54" s="63" t="s">
        <v>45</v>
      </c>
      <c r="D54" s="63" t="s">
        <v>46</v>
      </c>
      <c r="E54" s="63" t="s">
        <v>47</v>
      </c>
      <c r="F54" s="63" t="s">
        <v>48</v>
      </c>
      <c r="G54" s="84"/>
    </row>
    <row r="55" spans="1:7" s="7" customFormat="1" ht="30" customHeight="1">
      <c r="A55" s="40" t="s">
        <v>98</v>
      </c>
      <c r="B55" s="62">
        <f>C55+D55+E55+F55</f>
        <v>4957.51289830508</v>
      </c>
      <c r="C55" s="27">
        <v>0</v>
      </c>
      <c r="D55" s="27">
        <v>2443.91525423729</v>
      </c>
      <c r="E55" s="27">
        <v>1241.22881355932</v>
      </c>
      <c r="F55" s="27">
        <v>1272.36883050847</v>
      </c>
      <c r="G55" s="38" t="s">
        <v>58</v>
      </c>
    </row>
    <row r="56" spans="1:7" s="7" customFormat="1" ht="30" customHeight="1">
      <c r="A56" s="40" t="s">
        <v>99</v>
      </c>
      <c r="B56" s="62">
        <f aca="true" t="shared" si="0" ref="B56:B97">C56+D56+E56+F56</f>
        <v>4490.295894406781</v>
      </c>
      <c r="C56" s="27">
        <v>0</v>
      </c>
      <c r="D56" s="27">
        <v>294.58403</v>
      </c>
      <c r="E56" s="27">
        <v>3821.33898305085</v>
      </c>
      <c r="F56" s="27">
        <v>374.372881355932</v>
      </c>
      <c r="G56" s="38" t="s">
        <v>58</v>
      </c>
    </row>
    <row r="57" spans="1:7" s="7" customFormat="1" ht="30" customHeight="1">
      <c r="A57" s="40" t="s">
        <v>100</v>
      </c>
      <c r="B57" s="62">
        <f t="shared" si="0"/>
        <v>5762.60169491526</v>
      </c>
      <c r="C57" s="27">
        <v>0</v>
      </c>
      <c r="D57" s="27">
        <v>0</v>
      </c>
      <c r="E57" s="27">
        <v>4435.26271186441</v>
      </c>
      <c r="F57" s="27">
        <v>1327.33898305085</v>
      </c>
      <c r="G57" s="38" t="s">
        <v>53</v>
      </c>
    </row>
    <row r="58" spans="1:7" s="7" customFormat="1" ht="30" customHeight="1">
      <c r="A58" s="41" t="s">
        <v>101</v>
      </c>
      <c r="B58" s="62">
        <f t="shared" si="0"/>
        <v>3251.89830508475</v>
      </c>
      <c r="C58" s="27">
        <v>0</v>
      </c>
      <c r="D58" s="27">
        <v>142.21186440678</v>
      </c>
      <c r="E58" s="27">
        <v>1791.64406779661</v>
      </c>
      <c r="F58" s="27">
        <v>1318.04237288136</v>
      </c>
      <c r="G58" s="38" t="s">
        <v>53</v>
      </c>
    </row>
    <row r="59" spans="1:7" s="7" customFormat="1" ht="30" customHeight="1">
      <c r="A59" s="41" t="s">
        <v>102</v>
      </c>
      <c r="B59" s="62">
        <f t="shared" si="0"/>
        <v>2828.101694915251</v>
      </c>
      <c r="C59" s="27">
        <v>0</v>
      </c>
      <c r="D59" s="27">
        <v>142.21186440678</v>
      </c>
      <c r="E59" s="27">
        <v>1792.02542372881</v>
      </c>
      <c r="F59" s="27">
        <v>893.864406779661</v>
      </c>
      <c r="G59" s="38" t="s">
        <v>53</v>
      </c>
    </row>
    <row r="60" spans="1:8" s="7" customFormat="1" ht="30" customHeight="1">
      <c r="A60" s="42" t="s">
        <v>135</v>
      </c>
      <c r="B60" s="62">
        <f t="shared" si="0"/>
        <v>3489.40525423729</v>
      </c>
      <c r="C60" s="28">
        <v>0</v>
      </c>
      <c r="D60" s="28">
        <f>142.21186440678+680</f>
        <v>822.21186440678</v>
      </c>
      <c r="E60" s="28">
        <v>1324.12559322034</v>
      </c>
      <c r="F60" s="28">
        <v>1343.06779661017</v>
      </c>
      <c r="G60" s="38" t="s">
        <v>53</v>
      </c>
      <c r="H60" s="29"/>
    </row>
    <row r="61" spans="1:7" s="7" customFormat="1" ht="15" customHeight="1">
      <c r="A61" s="43" t="s">
        <v>103</v>
      </c>
      <c r="B61" s="62">
        <f t="shared" si="0"/>
        <v>250.330508474576</v>
      </c>
      <c r="C61" s="27">
        <v>0</v>
      </c>
      <c r="D61" s="27">
        <v>0</v>
      </c>
      <c r="E61" s="27">
        <v>0</v>
      </c>
      <c r="F61" s="27">
        <v>250.330508474576</v>
      </c>
      <c r="G61" s="38" t="s">
        <v>53</v>
      </c>
    </row>
    <row r="62" spans="1:7" s="7" customFormat="1" ht="15" customHeight="1">
      <c r="A62" s="43" t="s">
        <v>104</v>
      </c>
      <c r="B62" s="62">
        <f t="shared" si="0"/>
        <v>284</v>
      </c>
      <c r="C62" s="27">
        <v>0</v>
      </c>
      <c r="D62" s="27">
        <v>0</v>
      </c>
      <c r="E62" s="27">
        <v>0</v>
      </c>
      <c r="F62" s="27">
        <v>284</v>
      </c>
      <c r="G62" s="38" t="s">
        <v>53</v>
      </c>
    </row>
    <row r="63" spans="1:7" s="7" customFormat="1" ht="15" customHeight="1">
      <c r="A63" s="43" t="s">
        <v>105</v>
      </c>
      <c r="B63" s="62">
        <f t="shared" si="0"/>
        <v>228.457627118644</v>
      </c>
      <c r="C63" s="27">
        <v>0</v>
      </c>
      <c r="D63" s="27">
        <v>0</v>
      </c>
      <c r="E63" s="27">
        <v>0</v>
      </c>
      <c r="F63" s="27">
        <v>228.457627118644</v>
      </c>
      <c r="G63" s="38" t="s">
        <v>53</v>
      </c>
    </row>
    <row r="64" spans="1:7" s="7" customFormat="1" ht="30" customHeight="1">
      <c r="A64" s="44" t="s">
        <v>106</v>
      </c>
      <c r="B64" s="62">
        <f t="shared" si="0"/>
        <v>4185.27271186442</v>
      </c>
      <c r="C64" s="27">
        <v>0</v>
      </c>
      <c r="D64" s="27">
        <v>1364.34203389831</v>
      </c>
      <c r="E64" s="27">
        <v>1010.74423728814</v>
      </c>
      <c r="F64" s="27">
        <v>1810.18644067797</v>
      </c>
      <c r="G64" s="38" t="s">
        <v>53</v>
      </c>
    </row>
    <row r="65" spans="1:7" s="7" customFormat="1" ht="30" customHeight="1">
      <c r="A65" s="45" t="s">
        <v>107</v>
      </c>
      <c r="B65" s="62">
        <f t="shared" si="0"/>
        <v>354.21355932203426</v>
      </c>
      <c r="C65" s="27">
        <v>0</v>
      </c>
      <c r="D65" s="27">
        <v>267.118644067797</v>
      </c>
      <c r="E65" s="27">
        <v>84.4508474576271</v>
      </c>
      <c r="F65" s="27">
        <v>2.64406779661017</v>
      </c>
      <c r="G65" s="38" t="s">
        <v>53</v>
      </c>
    </row>
    <row r="66" spans="1:7" s="7" customFormat="1" ht="30" customHeight="1">
      <c r="A66" s="45" t="s">
        <v>108</v>
      </c>
      <c r="B66" s="62">
        <f t="shared" si="0"/>
        <v>7463.346610169488</v>
      </c>
      <c r="C66" s="28">
        <v>0</v>
      </c>
      <c r="D66" s="28">
        <v>2682.79813559322</v>
      </c>
      <c r="E66" s="28">
        <f>4254.59322033898-96.96</f>
        <v>4157.63322033898</v>
      </c>
      <c r="F66" s="28">
        <v>622.915254237288</v>
      </c>
      <c r="G66" s="38" t="s">
        <v>53</v>
      </c>
    </row>
    <row r="67" spans="1:7" s="7" customFormat="1" ht="30" customHeight="1">
      <c r="A67" s="46" t="s">
        <v>136</v>
      </c>
      <c r="B67" s="62">
        <f t="shared" si="0"/>
        <v>1799.54300847458</v>
      </c>
      <c r="C67" s="27">
        <v>0</v>
      </c>
      <c r="D67" s="27">
        <v>0</v>
      </c>
      <c r="E67" s="27">
        <v>1799.54300847458</v>
      </c>
      <c r="F67" s="27">
        <v>0</v>
      </c>
      <c r="G67" s="47" t="s">
        <v>61</v>
      </c>
    </row>
    <row r="68" spans="1:7" s="7" customFormat="1" ht="45" customHeight="1">
      <c r="A68" s="46" t="s">
        <v>112</v>
      </c>
      <c r="B68" s="62">
        <f t="shared" si="0"/>
        <v>1101.694915254237</v>
      </c>
      <c r="C68" s="27">
        <v>0</v>
      </c>
      <c r="D68" s="27">
        <v>0</v>
      </c>
      <c r="E68" s="27">
        <v>254.237288135593</v>
      </c>
      <c r="F68" s="27">
        <v>847.457627118644</v>
      </c>
      <c r="G68" s="47" t="s">
        <v>61</v>
      </c>
    </row>
    <row r="69" spans="1:7" s="7" customFormat="1" ht="45" customHeight="1">
      <c r="A69" s="45" t="s">
        <v>113</v>
      </c>
      <c r="B69" s="62">
        <f t="shared" si="0"/>
        <v>8917.365474576269</v>
      </c>
      <c r="C69" s="27">
        <v>0</v>
      </c>
      <c r="D69" s="27">
        <v>0</v>
      </c>
      <c r="E69" s="27">
        <v>2537.08581355932</v>
      </c>
      <c r="F69" s="27">
        <v>6380.27966101695</v>
      </c>
      <c r="G69" s="47" t="s">
        <v>61</v>
      </c>
    </row>
    <row r="70" spans="1:7" s="7" customFormat="1" ht="30" customHeight="1">
      <c r="A70" s="46" t="s">
        <v>114</v>
      </c>
      <c r="B70" s="62">
        <f t="shared" si="0"/>
        <v>345.338983050848</v>
      </c>
      <c r="C70" s="27">
        <v>0</v>
      </c>
      <c r="D70" s="27">
        <v>0</v>
      </c>
      <c r="E70" s="27">
        <v>345.338983050848</v>
      </c>
      <c r="F70" s="27">
        <v>0</v>
      </c>
      <c r="G70" s="47" t="s">
        <v>61</v>
      </c>
    </row>
    <row r="71" spans="1:7" s="7" customFormat="1" ht="30" customHeight="1">
      <c r="A71" s="48" t="s">
        <v>117</v>
      </c>
      <c r="B71" s="62">
        <f t="shared" si="0"/>
        <v>297.91906779661</v>
      </c>
      <c r="C71" s="27">
        <v>0</v>
      </c>
      <c r="D71" s="27">
        <v>0</v>
      </c>
      <c r="E71" s="27">
        <v>0</v>
      </c>
      <c r="F71" s="27">
        <v>297.91906779661</v>
      </c>
      <c r="G71" s="47" t="s">
        <v>61</v>
      </c>
    </row>
    <row r="72" spans="1:7" s="7" customFormat="1" ht="30" customHeight="1">
      <c r="A72" s="48" t="s">
        <v>111</v>
      </c>
      <c r="B72" s="62">
        <f t="shared" si="0"/>
        <v>437.64</v>
      </c>
      <c r="C72" s="28">
        <v>0</v>
      </c>
      <c r="D72" s="28">
        <v>0</v>
      </c>
      <c r="E72" s="28">
        <v>195.69</v>
      </c>
      <c r="F72" s="28">
        <v>241.95</v>
      </c>
      <c r="G72" s="47" t="s">
        <v>61</v>
      </c>
    </row>
    <row r="73" spans="1:7" s="7" customFormat="1" ht="30" customHeight="1">
      <c r="A73" s="46" t="s">
        <v>118</v>
      </c>
      <c r="B73" s="62">
        <f t="shared" si="0"/>
        <v>380.4661016949154</v>
      </c>
      <c r="C73" s="27">
        <v>0</v>
      </c>
      <c r="D73" s="27">
        <v>0</v>
      </c>
      <c r="E73" s="27">
        <v>11.0169491525424</v>
      </c>
      <c r="F73" s="27">
        <v>369.449152542373</v>
      </c>
      <c r="G73" s="47" t="s">
        <v>61</v>
      </c>
    </row>
    <row r="74" spans="1:7" s="20" customFormat="1" ht="45" customHeight="1">
      <c r="A74" s="46" t="s">
        <v>119</v>
      </c>
      <c r="B74" s="62">
        <f t="shared" si="0"/>
        <v>4212.27839830508</v>
      </c>
      <c r="C74" s="27">
        <v>0</v>
      </c>
      <c r="D74" s="27">
        <v>0</v>
      </c>
      <c r="E74" s="27">
        <v>1052.85027118644</v>
      </c>
      <c r="F74" s="27">
        <v>3159.42812711864</v>
      </c>
      <c r="G74" s="47" t="s">
        <v>61</v>
      </c>
    </row>
    <row r="75" spans="1:7" s="7" customFormat="1" ht="30" customHeight="1">
      <c r="A75" s="48" t="s">
        <v>137</v>
      </c>
      <c r="B75" s="62">
        <f t="shared" si="0"/>
        <v>42.8624745762712</v>
      </c>
      <c r="C75" s="27">
        <v>0</v>
      </c>
      <c r="D75" s="27">
        <v>0</v>
      </c>
      <c r="E75" s="27">
        <v>42.8624745762712</v>
      </c>
      <c r="F75" s="27">
        <v>0</v>
      </c>
      <c r="G75" s="47" t="s">
        <v>61</v>
      </c>
    </row>
    <row r="76" spans="1:7" s="7" customFormat="1" ht="15" customHeight="1">
      <c r="A76" s="45" t="s">
        <v>127</v>
      </c>
      <c r="B76" s="62">
        <f t="shared" si="0"/>
        <v>1903.17644067797</v>
      </c>
      <c r="C76" s="27">
        <v>0</v>
      </c>
      <c r="D76" s="27">
        <v>0</v>
      </c>
      <c r="E76" s="27">
        <v>0</v>
      </c>
      <c r="F76" s="27">
        <v>1903.17644067797</v>
      </c>
      <c r="G76" s="38" t="s">
        <v>53</v>
      </c>
    </row>
    <row r="77" spans="1:8" s="7" customFormat="1" ht="15" customHeight="1">
      <c r="A77" s="45" t="s">
        <v>128</v>
      </c>
      <c r="B77" s="62">
        <f t="shared" si="0"/>
        <v>1860.66949152542</v>
      </c>
      <c r="C77" s="27">
        <v>0</v>
      </c>
      <c r="D77" s="27">
        <v>0</v>
      </c>
      <c r="E77" s="27">
        <v>0</v>
      </c>
      <c r="F77" s="27">
        <v>1860.66949152542</v>
      </c>
      <c r="G77" s="38" t="s">
        <v>53</v>
      </c>
      <c r="H77" s="3"/>
    </row>
    <row r="78" spans="1:8" s="7" customFormat="1" ht="49.5" customHeight="1">
      <c r="A78" s="49" t="s">
        <v>59</v>
      </c>
      <c r="B78" s="62">
        <f t="shared" si="0"/>
        <v>3641.68</v>
      </c>
      <c r="C78" s="27">
        <v>0</v>
      </c>
      <c r="D78" s="27">
        <v>3641.68</v>
      </c>
      <c r="E78" s="27">
        <v>0</v>
      </c>
      <c r="F78" s="27">
        <v>0</v>
      </c>
      <c r="G78" s="47" t="s">
        <v>61</v>
      </c>
      <c r="H78" s="3"/>
    </row>
    <row r="79" spans="1:8" s="7" customFormat="1" ht="30" customHeight="1">
      <c r="A79" s="49" t="s">
        <v>138</v>
      </c>
      <c r="B79" s="62">
        <f t="shared" si="0"/>
        <v>1772.84</v>
      </c>
      <c r="C79" s="27">
        <v>0</v>
      </c>
      <c r="D79" s="27">
        <v>1772.84</v>
      </c>
      <c r="E79" s="27">
        <v>0</v>
      </c>
      <c r="F79" s="27">
        <v>0</v>
      </c>
      <c r="G79" s="38" t="s">
        <v>53</v>
      </c>
      <c r="H79" s="3"/>
    </row>
    <row r="80" spans="1:8" s="7" customFormat="1" ht="15" customHeight="1">
      <c r="A80" s="49" t="s">
        <v>139</v>
      </c>
      <c r="B80" s="62">
        <f t="shared" si="0"/>
        <v>5365.34</v>
      </c>
      <c r="C80" s="27">
        <v>0</v>
      </c>
      <c r="D80" s="27">
        <v>5365.34</v>
      </c>
      <c r="E80" s="27">
        <v>0</v>
      </c>
      <c r="F80" s="27">
        <v>0</v>
      </c>
      <c r="G80" s="38" t="s">
        <v>53</v>
      </c>
      <c r="H80" s="3"/>
    </row>
    <row r="81" spans="1:8" s="7" customFormat="1" ht="15" customHeight="1">
      <c r="A81" s="49" t="s">
        <v>140</v>
      </c>
      <c r="B81" s="62">
        <f t="shared" si="0"/>
        <v>1554.17</v>
      </c>
      <c r="C81" s="27">
        <v>0</v>
      </c>
      <c r="D81" s="62">
        <v>1554.17</v>
      </c>
      <c r="E81" s="27">
        <v>0</v>
      </c>
      <c r="F81" s="27">
        <v>0</v>
      </c>
      <c r="G81" s="38" t="s">
        <v>53</v>
      </c>
      <c r="H81" s="3"/>
    </row>
    <row r="82" spans="1:7" s="7" customFormat="1" ht="30" customHeight="1">
      <c r="A82" s="49" t="s">
        <v>54</v>
      </c>
      <c r="B82" s="62">
        <f t="shared" si="0"/>
        <v>609.69</v>
      </c>
      <c r="C82" s="27">
        <v>0</v>
      </c>
      <c r="D82" s="62">
        <v>609.69</v>
      </c>
      <c r="E82" s="27">
        <v>0</v>
      </c>
      <c r="F82" s="27">
        <v>0</v>
      </c>
      <c r="G82" s="38" t="s">
        <v>58</v>
      </c>
    </row>
    <row r="83" spans="1:7" s="7" customFormat="1" ht="30" customHeight="1">
      <c r="A83" s="49" t="s">
        <v>55</v>
      </c>
      <c r="B83" s="62">
        <f t="shared" si="0"/>
        <v>1947.64</v>
      </c>
      <c r="C83" s="27">
        <v>0</v>
      </c>
      <c r="D83" s="62">
        <v>1947.64</v>
      </c>
      <c r="E83" s="27">
        <v>0</v>
      </c>
      <c r="F83" s="27">
        <v>0</v>
      </c>
      <c r="G83" s="38" t="s">
        <v>58</v>
      </c>
    </row>
    <row r="84" spans="1:7" s="7" customFormat="1" ht="30" customHeight="1">
      <c r="A84" s="49" t="s">
        <v>57</v>
      </c>
      <c r="B84" s="62">
        <f t="shared" si="0"/>
        <v>1391.04</v>
      </c>
      <c r="C84" s="27">
        <v>0</v>
      </c>
      <c r="D84" s="62">
        <v>1391.04</v>
      </c>
      <c r="E84" s="27">
        <v>0</v>
      </c>
      <c r="F84" s="27">
        <v>0</v>
      </c>
      <c r="G84" s="38" t="s">
        <v>53</v>
      </c>
    </row>
    <row r="85" spans="1:7" s="7" customFormat="1" ht="30" customHeight="1">
      <c r="A85" s="49" t="s">
        <v>56</v>
      </c>
      <c r="B85" s="62">
        <f t="shared" si="0"/>
        <v>42.84</v>
      </c>
      <c r="C85" s="27">
        <v>0</v>
      </c>
      <c r="D85" s="62">
        <v>42.84</v>
      </c>
      <c r="E85" s="27">
        <v>0</v>
      </c>
      <c r="F85" s="27">
        <v>0</v>
      </c>
      <c r="G85" s="38" t="s">
        <v>53</v>
      </c>
    </row>
    <row r="86" spans="1:7" s="7" customFormat="1" ht="30" customHeight="1">
      <c r="A86" s="49" t="s">
        <v>141</v>
      </c>
      <c r="B86" s="62">
        <f t="shared" si="0"/>
        <v>19.28</v>
      </c>
      <c r="C86" s="27">
        <v>0</v>
      </c>
      <c r="D86" s="62">
        <v>19.28</v>
      </c>
      <c r="E86" s="27">
        <v>0</v>
      </c>
      <c r="F86" s="27">
        <v>0</v>
      </c>
      <c r="G86" s="38" t="s">
        <v>53</v>
      </c>
    </row>
    <row r="87" spans="1:7" s="7" customFormat="1" ht="30" customHeight="1">
      <c r="A87" s="49" t="s">
        <v>142</v>
      </c>
      <c r="B87" s="62">
        <f t="shared" si="0"/>
        <v>47.3</v>
      </c>
      <c r="C87" s="27">
        <v>0</v>
      </c>
      <c r="D87" s="62">
        <v>47.3</v>
      </c>
      <c r="E87" s="27">
        <v>0</v>
      </c>
      <c r="F87" s="27">
        <v>0</v>
      </c>
      <c r="G87" s="38" t="s">
        <v>53</v>
      </c>
    </row>
    <row r="88" spans="1:7" s="7" customFormat="1" ht="15" customHeight="1">
      <c r="A88" s="49" t="s">
        <v>143</v>
      </c>
      <c r="B88" s="62">
        <f t="shared" si="0"/>
        <v>29.45</v>
      </c>
      <c r="C88" s="27">
        <v>0</v>
      </c>
      <c r="D88" s="62">
        <v>29.45</v>
      </c>
      <c r="E88" s="27">
        <v>0</v>
      </c>
      <c r="F88" s="27">
        <v>0</v>
      </c>
      <c r="G88" s="38" t="s">
        <v>53</v>
      </c>
    </row>
    <row r="89" spans="1:7" s="7" customFormat="1" ht="15" customHeight="1">
      <c r="A89" s="45" t="s">
        <v>132</v>
      </c>
      <c r="B89" s="62">
        <f t="shared" si="0"/>
        <v>181.96</v>
      </c>
      <c r="C89" s="27">
        <v>0</v>
      </c>
      <c r="D89" s="62">
        <v>181.96</v>
      </c>
      <c r="E89" s="27">
        <v>0</v>
      </c>
      <c r="F89" s="27">
        <v>0</v>
      </c>
      <c r="G89" s="38" t="s">
        <v>53</v>
      </c>
    </row>
    <row r="90" spans="1:7" s="7" customFormat="1" ht="15" customHeight="1">
      <c r="A90" s="49" t="s">
        <v>144</v>
      </c>
      <c r="B90" s="62">
        <f t="shared" si="0"/>
        <v>145.83</v>
      </c>
      <c r="C90" s="27">
        <v>0</v>
      </c>
      <c r="D90" s="62">
        <v>0</v>
      </c>
      <c r="E90" s="62">
        <v>145.83</v>
      </c>
      <c r="F90" s="27">
        <v>0</v>
      </c>
      <c r="G90" s="38" t="s">
        <v>53</v>
      </c>
    </row>
    <row r="91" spans="1:7" s="7" customFormat="1" ht="15" customHeight="1">
      <c r="A91" s="50" t="s">
        <v>145</v>
      </c>
      <c r="B91" s="62">
        <f t="shared" si="0"/>
        <v>567.58</v>
      </c>
      <c r="C91" s="27">
        <v>0</v>
      </c>
      <c r="D91" s="27">
        <v>0</v>
      </c>
      <c r="E91" s="27">
        <v>0</v>
      </c>
      <c r="F91" s="27">
        <v>567.58</v>
      </c>
      <c r="G91" s="38" t="s">
        <v>53</v>
      </c>
    </row>
    <row r="92" spans="1:7" s="7" customFormat="1" ht="15" customHeight="1">
      <c r="A92" s="50" t="s">
        <v>146</v>
      </c>
      <c r="B92" s="62">
        <f t="shared" si="0"/>
        <v>55.0847457627119</v>
      </c>
      <c r="C92" s="27">
        <v>0</v>
      </c>
      <c r="D92" s="27">
        <v>0</v>
      </c>
      <c r="E92" s="27">
        <v>0</v>
      </c>
      <c r="F92" s="27">
        <v>55.0847457627119</v>
      </c>
      <c r="G92" s="38" t="s">
        <v>53</v>
      </c>
    </row>
    <row r="93" spans="1:7" s="7" customFormat="1" ht="15" customHeight="1">
      <c r="A93" s="50" t="s">
        <v>147</v>
      </c>
      <c r="B93" s="62">
        <f t="shared" si="0"/>
        <v>425.42</v>
      </c>
      <c r="C93" s="27">
        <v>0</v>
      </c>
      <c r="D93" s="27">
        <v>0</v>
      </c>
      <c r="E93" s="27">
        <v>0</v>
      </c>
      <c r="F93" s="27">
        <v>425.42</v>
      </c>
      <c r="G93" s="38" t="s">
        <v>53</v>
      </c>
    </row>
    <row r="94" spans="1:7" s="7" customFormat="1" ht="15" customHeight="1">
      <c r="A94" s="50" t="s">
        <v>148</v>
      </c>
      <c r="B94" s="62">
        <f t="shared" si="0"/>
        <v>85.5084745762712</v>
      </c>
      <c r="C94" s="27">
        <v>0</v>
      </c>
      <c r="D94" s="27">
        <v>0</v>
      </c>
      <c r="E94" s="27">
        <v>85.5084745762712</v>
      </c>
      <c r="F94" s="27">
        <v>0</v>
      </c>
      <c r="G94" s="38" t="s">
        <v>53</v>
      </c>
    </row>
    <row r="95" spans="1:7" s="7" customFormat="1" ht="15" customHeight="1">
      <c r="A95" s="50" t="s">
        <v>149</v>
      </c>
      <c r="B95" s="62">
        <f t="shared" si="0"/>
        <v>33.8983050847458</v>
      </c>
      <c r="C95" s="27">
        <v>0</v>
      </c>
      <c r="D95" s="27">
        <v>0</v>
      </c>
      <c r="E95" s="27">
        <v>33.8983050847458</v>
      </c>
      <c r="F95" s="27">
        <v>0</v>
      </c>
      <c r="G95" s="38" t="s">
        <v>53</v>
      </c>
    </row>
    <row r="96" spans="1:7" s="7" customFormat="1" ht="15" customHeight="1">
      <c r="A96" s="50" t="s">
        <v>150</v>
      </c>
      <c r="B96" s="62">
        <f t="shared" si="0"/>
        <v>279.583703389831</v>
      </c>
      <c r="C96" s="27">
        <v>0</v>
      </c>
      <c r="D96" s="27">
        <v>0</v>
      </c>
      <c r="E96" s="27">
        <v>0</v>
      </c>
      <c r="F96" s="27">
        <v>279.583703389831</v>
      </c>
      <c r="G96" s="38" t="s">
        <v>53</v>
      </c>
    </row>
    <row r="97" spans="1:7" s="7" customFormat="1" ht="15" customHeight="1">
      <c r="A97" s="50" t="s">
        <v>151</v>
      </c>
      <c r="B97" s="62">
        <f t="shared" si="0"/>
        <v>33.4745762711864</v>
      </c>
      <c r="C97" s="27">
        <v>33.4745762711864</v>
      </c>
      <c r="D97" s="27">
        <v>0</v>
      </c>
      <c r="E97" s="27">
        <v>0</v>
      </c>
      <c r="F97" s="27">
        <v>0</v>
      </c>
      <c r="G97" s="38" t="s">
        <v>53</v>
      </c>
    </row>
    <row r="98" spans="1:7" s="7" customFormat="1" ht="15.75" thickBot="1">
      <c r="A98" s="51" t="s">
        <v>49</v>
      </c>
      <c r="B98" s="52">
        <f>SUM(B55:B97)</f>
        <v>77074.00091983052</v>
      </c>
      <c r="C98" s="52">
        <f>SUM(C55:C97)</f>
        <v>33.4745762711864</v>
      </c>
      <c r="D98" s="52">
        <f>SUM(D55:D97)</f>
        <v>24762.623691016954</v>
      </c>
      <c r="E98" s="52">
        <f>SUM(E55:E97)</f>
        <v>26162.315466101696</v>
      </c>
      <c r="F98" s="52">
        <f>SUM(F55:F97)</f>
        <v>26115.587186440684</v>
      </c>
      <c r="G98" s="53"/>
    </row>
    <row r="99" spans="3:7" s="5" customFormat="1" ht="15">
      <c r="C99" s="6"/>
      <c r="D99" s="6"/>
      <c r="E99" s="6"/>
      <c r="F99" s="6"/>
      <c r="G99" s="6"/>
    </row>
    <row r="100" spans="2:7" s="5" customFormat="1" ht="15">
      <c r="B100" s="8"/>
      <c r="C100" s="1"/>
      <c r="D100" s="6"/>
      <c r="E100" s="6"/>
      <c r="F100" s="6"/>
      <c r="G100" s="6"/>
    </row>
    <row r="101" spans="2:7" s="5" customFormat="1" ht="15">
      <c r="B101" s="9"/>
      <c r="C101" s="6"/>
      <c r="D101" s="6"/>
      <c r="E101" s="6"/>
      <c r="F101" s="6"/>
      <c r="G101" s="6"/>
    </row>
    <row r="102" spans="2:7" s="5" customFormat="1" ht="15">
      <c r="B102" s="9"/>
      <c r="C102" s="6"/>
      <c r="D102" s="6"/>
      <c r="E102" s="6"/>
      <c r="F102" s="6"/>
      <c r="G102" s="6"/>
    </row>
    <row r="103" spans="3:7" s="5" customFormat="1" ht="15">
      <c r="C103" s="6"/>
      <c r="D103" s="6"/>
      <c r="E103" s="6"/>
      <c r="F103" s="6"/>
      <c r="G103" s="6"/>
    </row>
    <row r="104" spans="3:7" s="5" customFormat="1" ht="15">
      <c r="C104" s="6"/>
      <c r="D104" s="6"/>
      <c r="E104" s="6"/>
      <c r="F104" s="6"/>
      <c r="G104" s="6"/>
    </row>
    <row r="105" spans="3:7" s="5" customFormat="1" ht="15">
      <c r="C105" s="6"/>
      <c r="D105" s="6"/>
      <c r="E105" s="6"/>
      <c r="F105" s="6"/>
      <c r="G105" s="6"/>
    </row>
    <row r="106" spans="3:7" s="5" customFormat="1" ht="15">
      <c r="C106" s="6"/>
      <c r="D106" s="6"/>
      <c r="E106" s="6"/>
      <c r="F106" s="6"/>
      <c r="G106" s="6"/>
    </row>
    <row r="107" spans="3:7" s="5" customFormat="1" ht="15">
      <c r="C107" s="6"/>
      <c r="D107" s="6"/>
      <c r="E107" s="6"/>
      <c r="F107" s="6"/>
      <c r="G107" s="6"/>
    </row>
    <row r="108" spans="3:7" s="5" customFormat="1" ht="15">
      <c r="C108" s="6"/>
      <c r="D108" s="6"/>
      <c r="E108" s="6"/>
      <c r="F108" s="6"/>
      <c r="G108" s="6"/>
    </row>
    <row r="109" spans="3:7" s="5" customFormat="1" ht="15">
      <c r="C109" s="6"/>
      <c r="D109" s="6"/>
      <c r="E109" s="6"/>
      <c r="F109" s="6"/>
      <c r="G109" s="6"/>
    </row>
    <row r="110" spans="3:7" s="5" customFormat="1" ht="15">
      <c r="C110" s="6"/>
      <c r="D110" s="6"/>
      <c r="E110" s="6"/>
      <c r="F110" s="6"/>
      <c r="G110" s="6"/>
    </row>
    <row r="111" spans="3:7" s="5" customFormat="1" ht="15">
      <c r="C111" s="6"/>
      <c r="D111" s="6"/>
      <c r="E111" s="6"/>
      <c r="F111" s="6"/>
      <c r="G111" s="6"/>
    </row>
    <row r="112" spans="3:7" s="5" customFormat="1" ht="15">
      <c r="C112" s="6"/>
      <c r="D112" s="6"/>
      <c r="E112" s="6"/>
      <c r="F112" s="6"/>
      <c r="G112" s="6"/>
    </row>
    <row r="113" spans="3:7" s="5" customFormat="1" ht="15">
      <c r="C113" s="6"/>
      <c r="D113" s="6"/>
      <c r="E113" s="6"/>
      <c r="F113" s="6"/>
      <c r="G113" s="6"/>
    </row>
    <row r="114" spans="3:7" s="5" customFormat="1" ht="15">
      <c r="C114" s="6"/>
      <c r="D114" s="6"/>
      <c r="E114" s="6"/>
      <c r="F114" s="6"/>
      <c r="G114" s="6"/>
    </row>
  </sheetData>
  <sheetProtection/>
  <mergeCells count="102">
    <mergeCell ref="A6:D6"/>
    <mergeCell ref="E6:G6"/>
    <mergeCell ref="A7:D7"/>
    <mergeCell ref="E7:G7"/>
    <mergeCell ref="A8:D8"/>
    <mergeCell ref="E8:G8"/>
    <mergeCell ref="A2:G2"/>
    <mergeCell ref="A3:D3"/>
    <mergeCell ref="E3:G3"/>
    <mergeCell ref="A4:D4"/>
    <mergeCell ref="E4:G4"/>
    <mergeCell ref="A5:D5"/>
    <mergeCell ref="E5:G5"/>
    <mergeCell ref="A12:D12"/>
    <mergeCell ref="E12:G12"/>
    <mergeCell ref="A13:D13"/>
    <mergeCell ref="E13:G13"/>
    <mergeCell ref="A14:G14"/>
    <mergeCell ref="A15:B15"/>
    <mergeCell ref="C15:F15"/>
    <mergeCell ref="A9:D9"/>
    <mergeCell ref="E9:G9"/>
    <mergeCell ref="A10:D10"/>
    <mergeCell ref="E10:G10"/>
    <mergeCell ref="A11:D11"/>
    <mergeCell ref="E11:G11"/>
    <mergeCell ref="A20:B20"/>
    <mergeCell ref="C20:F20"/>
    <mergeCell ref="A18:B18"/>
    <mergeCell ref="C18:F18"/>
    <mergeCell ref="A19:B19"/>
    <mergeCell ref="C19:F19"/>
    <mergeCell ref="A16:B16"/>
    <mergeCell ref="C16:F16"/>
    <mergeCell ref="A17:B17"/>
    <mergeCell ref="C17:F17"/>
    <mergeCell ref="A21:B21"/>
    <mergeCell ref="C21:F21"/>
    <mergeCell ref="C27:F27"/>
    <mergeCell ref="A28:B28"/>
    <mergeCell ref="C28:F28"/>
    <mergeCell ref="A29:B29"/>
    <mergeCell ref="C29:F29"/>
    <mergeCell ref="A30:B30"/>
    <mergeCell ref="C30:F30"/>
    <mergeCell ref="A51:B51"/>
    <mergeCell ref="C51:F51"/>
    <mergeCell ref="A52:G52"/>
    <mergeCell ref="A53:A54"/>
    <mergeCell ref="B53:F53"/>
    <mergeCell ref="G53:G54"/>
    <mergeCell ref="A22:B22"/>
    <mergeCell ref="C22:F22"/>
    <mergeCell ref="A48:B48"/>
    <mergeCell ref="C48:F48"/>
    <mergeCell ref="A49:B49"/>
    <mergeCell ref="C49:F49"/>
    <mergeCell ref="C25:F25"/>
    <mergeCell ref="A26:B26"/>
    <mergeCell ref="C26:F26"/>
    <mergeCell ref="A27:B27"/>
    <mergeCell ref="A23:B23"/>
    <mergeCell ref="C23:F23"/>
    <mergeCell ref="A24:B24"/>
    <mergeCell ref="C24:F24"/>
    <mergeCell ref="A25:B25"/>
    <mergeCell ref="C39:F39"/>
    <mergeCell ref="A50:B50"/>
    <mergeCell ref="C50:F50"/>
    <mergeCell ref="A31:B31"/>
    <mergeCell ref="C31:F31"/>
    <mergeCell ref="A32:B32"/>
    <mergeCell ref="C32:F32"/>
    <mergeCell ref="A33:B33"/>
    <mergeCell ref="C33:F33"/>
    <mergeCell ref="A39:B39"/>
    <mergeCell ref="A42:B42"/>
    <mergeCell ref="C42:F42"/>
    <mergeCell ref="A40:B40"/>
    <mergeCell ref="C40:F40"/>
    <mergeCell ref="A41:B41"/>
    <mergeCell ref="C41:F41"/>
    <mergeCell ref="A37:B37"/>
    <mergeCell ref="C37:F37"/>
    <mergeCell ref="A38:B38"/>
    <mergeCell ref="C38:F38"/>
    <mergeCell ref="C46:F46"/>
    <mergeCell ref="A47:B47"/>
    <mergeCell ref="C47:F47"/>
    <mergeCell ref="A34:B34"/>
    <mergeCell ref="C34:F34"/>
    <mergeCell ref="A35:B35"/>
    <mergeCell ref="C35:F35"/>
    <mergeCell ref="A36:B36"/>
    <mergeCell ref="C36:F36"/>
    <mergeCell ref="A43:B43"/>
    <mergeCell ref="C43:F43"/>
    <mergeCell ref="A44:B44"/>
    <mergeCell ref="C44:F44"/>
    <mergeCell ref="A45:B45"/>
    <mergeCell ref="C45:F45"/>
    <mergeCell ref="A46:B46"/>
  </mergeCells>
  <dataValidations count="2">
    <dataValidation showInputMessage="1" showErrorMessage="1" sqref="A62 A65 A59:A60"/>
    <dataValidation type="list" allowBlank="1" showInputMessage="1" showErrorMessage="1" sqref="G67:G75 G78">
      <formula1>Список</formula1>
    </dataValidation>
  </dataValidations>
  <printOptions/>
  <pageMargins left="0.7086614173228347" right="0.3937007874015748" top="0.1968503937007874" bottom="0.31496062992125984" header="0.31496062992125984" footer="0.31496062992125984"/>
  <pageSetup fitToHeight="2" horizontalDpi="600" verticalDpi="600" orientation="portrait" paperSize="9" scale="53" r:id="rId1"/>
  <rowBreaks count="1" manualBreakCount="1">
    <brk id="5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tabSelected="1" view="pageBreakPreview" zoomScale="75" zoomScaleNormal="75" zoomScaleSheetLayoutView="75" zoomScalePageLayoutView="0" workbookViewId="0" topLeftCell="A1">
      <selection activeCell="A16" sqref="A16:G16"/>
    </sheetView>
  </sheetViews>
  <sheetFormatPr defaultColWidth="9.140625" defaultRowHeight="15"/>
  <cols>
    <col min="1" max="1" width="60.57421875" style="0" customWidth="1"/>
    <col min="2" max="2" width="35.7109375" style="0" customWidth="1"/>
    <col min="3" max="4" width="35.7109375" style="1" customWidth="1"/>
    <col min="5" max="6" width="15.7109375" style="1" customWidth="1"/>
    <col min="7" max="7" width="30.7109375" style="1" customWidth="1"/>
    <col min="8" max="8" width="9.7109375" style="0" bestFit="1" customWidth="1"/>
  </cols>
  <sheetData>
    <row r="1" spans="3:7" s="5" customFormat="1" ht="15">
      <c r="C1" s="6"/>
      <c r="D1" s="6"/>
      <c r="E1" s="6"/>
      <c r="F1" s="6"/>
      <c r="G1" s="6"/>
    </row>
    <row r="2" spans="1:7" s="5" customFormat="1" ht="15.75" thickBot="1">
      <c r="A2" s="103" t="s">
        <v>21</v>
      </c>
      <c r="B2" s="103"/>
      <c r="C2" s="103"/>
      <c r="D2" s="103"/>
      <c r="E2" s="103"/>
      <c r="F2" s="103"/>
      <c r="G2" s="103"/>
    </row>
    <row r="3" spans="1:7" s="5" customFormat="1" ht="31.5" customHeight="1">
      <c r="A3" s="104" t="s">
        <v>2</v>
      </c>
      <c r="B3" s="105"/>
      <c r="C3" s="105"/>
      <c r="D3" s="105"/>
      <c r="E3" s="106" t="s">
        <v>50</v>
      </c>
      <c r="F3" s="107"/>
      <c r="G3" s="108"/>
    </row>
    <row r="4" spans="1:7" s="5" customFormat="1" ht="15">
      <c r="A4" s="98" t="s">
        <v>3</v>
      </c>
      <c r="B4" s="99"/>
      <c r="C4" s="99"/>
      <c r="D4" s="99"/>
      <c r="E4" s="100">
        <v>1326185831</v>
      </c>
      <c r="F4" s="101"/>
      <c r="G4" s="102"/>
    </row>
    <row r="5" spans="1:7" s="5" customFormat="1" ht="15">
      <c r="A5" s="98" t="s">
        <v>4</v>
      </c>
      <c r="B5" s="99"/>
      <c r="C5" s="99"/>
      <c r="D5" s="99"/>
      <c r="E5" s="100">
        <v>132601001</v>
      </c>
      <c r="F5" s="101"/>
      <c r="G5" s="102"/>
    </row>
    <row r="6" spans="1:7" s="5" customFormat="1" ht="30.75" customHeight="1">
      <c r="A6" s="98" t="s">
        <v>5</v>
      </c>
      <c r="B6" s="99"/>
      <c r="C6" s="99"/>
      <c r="D6" s="99"/>
      <c r="E6" s="100" t="s">
        <v>51</v>
      </c>
      <c r="F6" s="101"/>
      <c r="G6" s="102"/>
    </row>
    <row r="7" spans="1:7" s="5" customFormat="1" ht="15">
      <c r="A7" s="98" t="s">
        <v>28</v>
      </c>
      <c r="B7" s="99"/>
      <c r="C7" s="99"/>
      <c r="D7" s="99"/>
      <c r="E7" s="100" t="s">
        <v>96</v>
      </c>
      <c r="F7" s="101"/>
      <c r="G7" s="102"/>
    </row>
    <row r="8" spans="1:7" s="5" customFormat="1" ht="30.75" customHeight="1">
      <c r="A8" s="88" t="s">
        <v>7</v>
      </c>
      <c r="B8" s="89"/>
      <c r="C8" s="89"/>
      <c r="D8" s="89"/>
      <c r="E8" s="97" t="s">
        <v>66</v>
      </c>
      <c r="F8" s="91"/>
      <c r="G8" s="92"/>
    </row>
    <row r="9" spans="1:7" s="5" customFormat="1" ht="15">
      <c r="A9" s="88" t="s">
        <v>8</v>
      </c>
      <c r="B9" s="89"/>
      <c r="C9" s="89"/>
      <c r="D9" s="89"/>
      <c r="E9" s="90" t="str">
        <f>'п.21'!E9</f>
        <v>18.12.2014 г.</v>
      </c>
      <c r="F9" s="91"/>
      <c r="G9" s="92"/>
    </row>
    <row r="10" spans="1:7" s="5" customFormat="1" ht="15" customHeight="1">
      <c r="A10" s="88" t="s">
        <v>9</v>
      </c>
      <c r="B10" s="89"/>
      <c r="C10" s="89"/>
      <c r="D10" s="89"/>
      <c r="E10" s="97" t="s">
        <v>65</v>
      </c>
      <c r="F10" s="91"/>
      <c r="G10" s="92"/>
    </row>
    <row r="11" spans="1:7" s="5" customFormat="1" ht="29.25" customHeight="1">
      <c r="A11" s="88" t="s">
        <v>10</v>
      </c>
      <c r="B11" s="89"/>
      <c r="C11" s="89"/>
      <c r="D11" s="89"/>
      <c r="E11" s="90" t="str">
        <f>'п.21'!E11</f>
        <v>Министерство энергетики и тарифной политики Республики Мордовия</v>
      </c>
      <c r="F11" s="91"/>
      <c r="G11" s="92"/>
    </row>
    <row r="12" spans="1:7" s="5" customFormat="1" ht="15">
      <c r="A12" s="88" t="s">
        <v>11</v>
      </c>
      <c r="B12" s="89"/>
      <c r="C12" s="89"/>
      <c r="D12" s="89"/>
      <c r="E12" s="90" t="s">
        <v>44</v>
      </c>
      <c r="F12" s="91"/>
      <c r="G12" s="92"/>
    </row>
    <row r="13" spans="1:7" s="5" customFormat="1" ht="15">
      <c r="A13" s="88" t="s">
        <v>12</v>
      </c>
      <c r="B13" s="89"/>
      <c r="C13" s="89"/>
      <c r="D13" s="89"/>
      <c r="E13" s="90" t="s">
        <v>96</v>
      </c>
      <c r="F13" s="91"/>
      <c r="G13" s="92"/>
    </row>
    <row r="14" spans="1:7" s="5" customFormat="1" ht="15">
      <c r="A14" s="109"/>
      <c r="B14" s="110"/>
      <c r="C14" s="110"/>
      <c r="D14" s="110"/>
      <c r="E14" s="110"/>
      <c r="F14" s="110"/>
      <c r="G14" s="111"/>
    </row>
    <row r="15" spans="1:7" s="7" customFormat="1" ht="15">
      <c r="A15" s="112"/>
      <c r="B15" s="113"/>
      <c r="C15" s="113"/>
      <c r="D15" s="113"/>
      <c r="E15" s="113"/>
      <c r="F15" s="113"/>
      <c r="G15" s="114"/>
    </row>
    <row r="16" spans="1:7" s="2" customFormat="1" ht="15">
      <c r="A16" s="93" t="s">
        <v>16</v>
      </c>
      <c r="B16" s="83"/>
      <c r="C16" s="83"/>
      <c r="D16" s="83"/>
      <c r="E16" s="83"/>
      <c r="F16" s="83"/>
      <c r="G16" s="94"/>
    </row>
    <row r="17" spans="1:7" s="5" customFormat="1" ht="45">
      <c r="A17" s="68" t="s">
        <v>14</v>
      </c>
      <c r="B17" s="115" t="s">
        <v>17</v>
      </c>
      <c r="C17" s="115"/>
      <c r="D17" s="115"/>
      <c r="E17" s="115" t="s">
        <v>18</v>
      </c>
      <c r="F17" s="115"/>
      <c r="G17" s="69" t="s">
        <v>19</v>
      </c>
    </row>
    <row r="18" spans="1:7" s="66" customFormat="1" ht="15" customHeight="1">
      <c r="A18" s="116" t="s">
        <v>158</v>
      </c>
      <c r="B18" s="117"/>
      <c r="C18" s="117"/>
      <c r="D18" s="117"/>
      <c r="E18" s="117"/>
      <c r="F18" s="117"/>
      <c r="G18" s="118"/>
    </row>
    <row r="19" spans="3:7" s="66" customFormat="1" ht="15">
      <c r="C19" s="67"/>
      <c r="D19" s="67"/>
      <c r="E19" s="67"/>
      <c r="F19" s="67"/>
      <c r="G19" s="67"/>
    </row>
  </sheetData>
  <sheetProtection/>
  <mergeCells count="28">
    <mergeCell ref="A18:G18"/>
    <mergeCell ref="A13:D13"/>
    <mergeCell ref="E13:G13"/>
    <mergeCell ref="A16:G16"/>
    <mergeCell ref="B17:D17"/>
    <mergeCell ref="E17:F17"/>
    <mergeCell ref="A7:D7"/>
    <mergeCell ref="E7:G7"/>
    <mergeCell ref="A8:D8"/>
    <mergeCell ref="E8:G8"/>
    <mergeCell ref="A12:D12"/>
    <mergeCell ref="E12:G12"/>
    <mergeCell ref="A14:G15"/>
    <mergeCell ref="A2:G2"/>
    <mergeCell ref="A3:D3"/>
    <mergeCell ref="E3:G3"/>
    <mergeCell ref="A4:D4"/>
    <mergeCell ref="E4:G4"/>
    <mergeCell ref="A5:D5"/>
    <mergeCell ref="E5:G5"/>
    <mergeCell ref="A9:D9"/>
    <mergeCell ref="E9:G9"/>
    <mergeCell ref="A10:D10"/>
    <mergeCell ref="E10:G10"/>
    <mergeCell ref="A11:D11"/>
    <mergeCell ref="E11:G11"/>
    <mergeCell ref="A6:D6"/>
    <mergeCell ref="E6:G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2015-04-22T05:52:16Z</dcterms:modified>
  <cp:category/>
  <cp:version/>
  <cp:contentType/>
  <cp:contentStatus/>
</cp:coreProperties>
</file>