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" sheetId="1" r:id="rId1"/>
    <sheet name="1.1. (1)" sheetId="2" r:id="rId2"/>
    <sheet name="1.1. (2)" sheetId="3" r:id="rId3"/>
    <sheet name="2" sheetId="4" r:id="rId4"/>
    <sheet name="2.1" sheetId="5" r:id="rId5"/>
    <sheet name="4 (а-г)" sheetId="6" r:id="rId6"/>
    <sheet name="4 д)" sheetId="7" r:id="rId7"/>
    <sheet name="6" sheetId="8" r:id="rId8"/>
    <sheet name="7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<sst xmlns="http://schemas.openxmlformats.org/spreadsheetml/2006/main" count="484" uniqueCount="225">
  <si>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</si>
  <si>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</si>
  <si>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</si>
  <si>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</si>
  <si>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</si>
  <si>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</si>
  <si>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</si>
  <si>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</si>
  <si>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</si>
  <si>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</si>
  <si>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</si>
  <si>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</si>
  <si>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</si>
  <si>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</si>
  <si>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</si>
  <si>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</si>
  <si>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</si>
  <si>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</si>
  <si>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</si>
  <si>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</si>
  <si>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</si>
  <si>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</si>
  <si>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</si>
  <si>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</si>
  <si>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</si>
  <si>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</si>
  <si>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</si>
  <si>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</si>
  <si>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</si>
  <si>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</si>
  <si>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</si>
  <si>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</si>
  <si>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</si>
  <si>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</si>
  <si>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</si>
  <si>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</si>
  <si>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</si>
  <si>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</si>
  <si>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</si>
  <si>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</si>
  <si>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</si>
  <si>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</si>
  <si>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</si>
  <si>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</si>
  <si>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</si>
  <si>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</si>
  <si>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</si>
  <si>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</si>
  <si>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</si>
  <si>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</si>
  <si>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</si>
  <si>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</si>
  <si>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</si>
  <si>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</si>
  <si>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</si>
  <si>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</si>
  <si>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</si>
  <si>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</si>
  <si>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</si>
  <si>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</si>
  <si>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</si>
  <si>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</si>
  <si>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</si>
  <si>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</si>
  <si>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</si>
  <si>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</si>
  <si>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</si>
  <si>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</si>
  <si>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</si>
  <si>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</si>
  <si>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</si>
  <si>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</si>
  <si>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</si>
  <si>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</si>
  <si>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</si>
  <si>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</si>
  <si>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</si>
  <si>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</si>
  <si>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</si>
  <si>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</si>
  <si>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</si>
  <si>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</si>
  <si>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</si>
  <si>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</si>
  <si>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</si>
  <si>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</si>
  <si>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</si>
  <si>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</si>
  <si>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</si>
  <si>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</si>
  <si>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</si>
  <si>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</si>
  <si>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</si>
  <si>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</si>
  <si>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</si>
  <si>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</si>
  <si>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</si>
  <si>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</si>
  <si>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</si>
  <si>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</si>
  <si>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</si>
  <si>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</si>
  <si>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</si>
  <si>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</si>
  <si>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</si>
  <si>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</si>
  <si>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</si>
  <si>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</si>
  <si>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Расходы на топливо, тыс. руб.</t>
  </si>
  <si>
    <t>расходы на топливо всего(см.табл.2.1)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</si>
  <si>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</si>
  <si>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</si>
  <si>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</si>
  <si>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</si>
  <si>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</si>
  <si>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</si>
  <si>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</si>
  <si>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</si>
  <si>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</si>
  <si>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</si>
  <si>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</si>
  <si>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</si>
  <si>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</si>
  <si>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Форма 1.1. Информация о тарифе на тепловую энергию и надбавках к  тарифу на тепловую энергию*</t>
  </si>
  <si>
    <t>2. Информация об  основных показателях финансово-хозяйственной деятельности организации*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</si>
  <si>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процесса**</t>
  </si>
  <si>
    <t>д) Показатели эффективности реализации инвестиционной программы*</t>
  </si>
  <si>
    <t>Наименование показателей**</t>
  </si>
  <si>
    <t>Наименование мероприятия***</t>
  </si>
  <si>
    <t>4. Информация об инвестиционных программах и отчетах об их реализации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</si>
  <si>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</si>
  <si>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</si>
  <si>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* 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</si>
  <si>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* -  все показатели отражаются в части регулируемой деятельности (производство, передача и сбыт тепловой энергии).</t>
  </si>
  <si>
    <t>**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</si>
  <si>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*** - раскрывается регулируемыми организациями, выручка от регулируемой деятельности которых превышает 80% совокупной выручки за отчетный год.</t>
  </si>
  <si>
    <r>
      <rPr>
        <vertAlign val="superscript"/>
        <sz val="8"/>
        <color indexed="8"/>
        <rFont val="Calibri"/>
        <family val="2"/>
      </rPr>
      <t xml:space="preserve">* </t>
    </r>
    <r>
      <rPr>
        <sz val="8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8"/>
        <color indexed="8"/>
        <rFont val="Calibri"/>
        <family val="2"/>
      </rPr>
      <t>**</t>
    </r>
    <r>
      <rPr>
        <sz val="8"/>
        <color indexed="8"/>
        <rFont val="Calibri"/>
        <family val="2"/>
      </rPr>
      <t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
***</t>
    </r>
    <r>
      <rPr>
        <vertAlign val="superscript"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  </r>
  </si>
  <si>
    <t>Открытое акционерное общество "СаранскТеплоТранс"</t>
  </si>
  <si>
    <t>430032, РМ, г.Саранск, Пр.50лет Октября, д.29</t>
  </si>
  <si>
    <t>Министерство энергетики и тарифной политики Республики Мордовия</t>
  </si>
  <si>
    <t>прямые договора без торгов</t>
  </si>
  <si>
    <t>Повышение безопасности, качества, экономической эффективности теплоснабжения.</t>
  </si>
  <si>
    <t>Наименование мероприятия*</t>
  </si>
  <si>
    <t>*- заполняется организацией в соответствии с инвестиционной программой.</t>
  </si>
  <si>
    <t>Производство (некомбинированная выработка)+передача+сбыт</t>
  </si>
  <si>
    <t>Форма 2</t>
  </si>
  <si>
    <t>Информация о расходах на топливо</t>
  </si>
  <si>
    <t>Форма 2.1</t>
  </si>
  <si>
    <t>Форма 4 (а-г)</t>
  </si>
  <si>
    <t xml:space="preserve">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</si>
  <si>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Форма 6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</si>
  <si>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</si>
  <si>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Форма 7</t>
  </si>
  <si>
    <t>Прочие (тарифы указываются без учета НДС</t>
  </si>
  <si>
    <t>Население (тарифы указываются с учетом НДС)</t>
  </si>
  <si>
    <t>х</t>
  </si>
  <si>
    <t>Снижение расхода эл. энергии, тыс. кВтч</t>
  </si>
  <si>
    <t>Информация об инвестиционных программах и отчетах об их реализации</t>
  </si>
  <si>
    <t>Показатели эффективности реализации инвестиционной программы</t>
  </si>
  <si>
    <t>Форма 4 (д)</t>
  </si>
  <si>
    <t>Информация об  основных показателях финансово-хозяйственной деятельности организации</t>
  </si>
  <si>
    <t>Отдел перспективного развития Мордовского филиала ОАО "Территориальная генерирующая компания №6"</t>
  </si>
  <si>
    <t>430006, Республика Мордовия, г. Саранск, Александровское шоссе, д.13.</t>
  </si>
  <si>
    <t>d.v.vorobev@ies-holding.com</t>
  </si>
  <si>
    <t>Форма 1.1 (1)</t>
  </si>
  <si>
    <t>Форма 1.1 (2)</t>
  </si>
  <si>
    <t>Расход топлива на 1 куб.м., т.у.т./куб.м. (существующие потери до проведения меропрития)</t>
  </si>
  <si>
    <t xml:space="preserve">Ссылка на место их публикации в сети Интернет http://www.tgc6.ru/index.php?id=1482 
</t>
  </si>
  <si>
    <r>
      <t xml:space="preserve">7.1. </t>
    </r>
    <r>
      <rPr>
        <b/>
        <sz val="11"/>
        <color indexed="8"/>
        <rFont val="Calibri"/>
        <family val="2"/>
      </rPr>
      <t xml:space="preserve">Форма заявки на подключение к системе теплоснабжения 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Печатается на бланке письма Заказчика
в 3-х экземплярах с указанием  
исходящего номера и даты
(для физических лиц допускается 
заполнять от руки с указанием даты)
Директору Мордовского филиала ОАО «ТГК-6»
Суслову А.А.
</t>
    </r>
    <r>
      <rPr>
        <b/>
        <sz val="11"/>
        <color indexed="8"/>
        <rFont val="Calibri"/>
        <family val="2"/>
      </rPr>
      <t>ЗАЯВКА</t>
    </r>
    <r>
      <rPr>
        <sz val="11"/>
        <color theme="1"/>
        <rFont val="Calibri"/>
        <family val="2"/>
      </rPr>
      <t xml:space="preserve">
о подключении к системе теплоснабжения
С целью подключения теплопотребляющих установок к системе теплоснабжения (увеличения разрешенной к использованию тепловой нагрузки подключенных теплопотребляющих установок) и заключения в будущем (изменения существующего) абонентского договора на теплоснабжение 
_____________________________________________________________________________________________
(полное наименование юридического лица, Ф.И.О., паспортные данные, адрес места регистрации физического лица - Заказчика)
просит заключить договор об оказании услуг по подключению к системе теплоснабжения теплопотребляющих установок в принадлежащем мне (строящемся, реконструируемом) объекте
___________________________________________________________________________________________ ___________________________________________________________________________________________,
(подробно: наименование объекта, отдельных зданий, сооружений, помещений в составе объекта)
по адресу: _________________________________________________________________________________________________________________________________________________________________________________________.
(адрес или место расположения объекта, отдельных зданий, сооружений, помещений в составе объекта)
Характеристика и назначение объекта: _____________________________________________________________________________________________
_____________________________________________________________________________________________
(краткая характеристика, назначение или предполагаемое использование объекта, отдельных зданий, сооружений, помещений в составе объекта, режим  теплопотребления)
Теплоноситель (вода, пар): _____________________________________________________________________
Подключенная тепловая нагрузка объекта: _____________________________________________________________________________________________
(указать новая или дополнительная)
Общая Тепловая нагрузка, Гкал/час
  Отопление Вентиляция Горячее
водоснабжение (ГВС) Технология
Всего по объекту, в т.ч.:      
Нормативный срок строительства объекта  ____________________ месяцев.
Срок сдачи объекта (ввода в эксплуатацию) ________ кв. _________ года. 
Очередность ввода объекта:       
1 очередь_________
2 очередь _________
3 очередь ___________
Существующая общая тепловая нагрузка теплопотребляющих установок объекта*:
 *(заполняется только в случае реконструкции или смены назначения существующего объекта, отдельных помещений в составе существующего объекта)
Общая Тепловая нагрузка, Гкал/час
  Отопление Вентиляция Горячее
водоснабжение (ГВС) Технология
Всего по объекту, в т.ч.:      
Жилая часть      
Нежилая часть      
Приложения к заявке:
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Руководитель (должность)__________________________________ Ф.И.О._____________________________
(подпись руководителя юридического лица)                           М.П.
или
_____________________________________________________________________________________________
(Фамилия Имя Отчество физического лица)                   (подпись физического лица, дата)
</t>
    </r>
  </si>
  <si>
    <r>
      <t xml:space="preserve">7.2. </t>
    </r>
    <r>
      <rPr>
        <b/>
        <sz val="11"/>
        <color indexed="8"/>
        <rFont val="Calibri"/>
        <family val="2"/>
      </rPr>
      <t xml:space="preserve">Перечень и формы, представляемых одновременно с заявкой на подключение к системе теплоснабжения документов: </t>
    </r>
    <r>
      <rPr>
        <sz val="11"/>
        <color theme="1"/>
        <rFont val="Calibri"/>
        <family val="2"/>
      </rPr>
      <t xml:space="preserve">                 1. Копии учредительных документов, а также документов, подтверждающих полномочия лица, подписавшего заявление.
2. Копия Свидетельства о регистрации юридического лица (индивидуального предпринимателя).
3. Копия Свидетельства о постановке юридического (физического) лица на учёт в налоговом органе.
4. Копия информационного письма Росстата о регистрации юридического лица (индивидуального предпринимателя) в ЕГРПО.
5. Копия паспорта физического лица (страницы №№ 3, 4, 6).
6. Копии документов, подтверждающих право владения объектом, чьи теплопотребляющие установки подключаются к сети (решения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органов местного самоуправления и т.п.).
7. Копии схем из генплана города в масштабе 1:5000 и 1:500 с нанесением (выделением) места расположения объекта, согласованные с органом местного самоуправления  – по 2 экземпляра.
8. Величины тепловой нагрузки объекта от проектной организации, имеющей соответствующую лицензию на проектирование систем теплоснабжения, и копию лицензии данной проектной организации.
9. Копии ранее выданных ТУ на теплоснабжение (подключение к сети) объекта при их наличии.
10. Сведения о заявителе: юридический, почтовый адрес, телефон (факс), банковские реквизиты (наименование банка, р/счет, к/счет, БИК).
  Содержание - в соответствии с Постановлением Правительства  РФ № 83 от 13.02.2006г.                        </t>
    </r>
  </si>
  <si>
    <r>
      <t xml:space="preserve">7.3. </t>
    </r>
    <r>
      <rPr>
        <b/>
        <sz val="11"/>
        <color indexed="8"/>
        <rFont val="Calibri"/>
        <family val="2"/>
      </rPr>
      <t xml:space="preserve"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решении.  </t>
    </r>
    <r>
      <rPr>
        <sz val="11"/>
        <color theme="1"/>
        <rFont val="Calibri"/>
        <family val="2"/>
      </rPr>
      <t xml:space="preserve">Для заключения договора о подключении заказчик направляет заявку в форме типового бланка с перечнем документации, указанной в типовом бланке.
Заявку заказчика ответственное лицо в обществах принимает при наличии всех документов, необходимых для её рассмотрения и подлежит исполнению с момента подачи последнего документа. В случае представления неполного комплекта документов, ответственное лицо в обществах в течение 6 рабочих дней от даты получения указанной Заявки, уведомляет об этом Заказчика.
Ответственное лицо в обществах в 30-дневный срок с даты подачи заявки или получения недостающих документов рассматривает Заявку на подключение, определяет техническую возможность подключения, оформляет проект договора, обеспечивает его согласование и подписание. Заказчику направляется на рассмотрение и подписание, либо проект договора в 2-х экземплярах, либо мотивированный отказ от заключения договора.Порядок действий в соответствии с Постановлением Правительства  РФ № 83 от 13.02.2006г.
</t>
    </r>
  </si>
  <si>
    <t>http://saransktt.narod.ru/</t>
  </si>
  <si>
    <t>(8342) 29-91-05</t>
  </si>
  <si>
    <r>
      <t>Договор о подключении должен содержать следующие существенные условия:</t>
    </r>
    <r>
      <rPr>
        <sz val="11"/>
        <color theme="1"/>
        <rFont val="Calibri"/>
        <family val="2"/>
      </rPr>
      <t xml:space="preserve">
а) перечень мероприятий (в том числе технических) по подключению объекта капитального строительства к сетям инженерно-технического обеспечения и обязательства сторон по их выполнению, в том числе:
- мероприятия, выполняемые заказчиком, - в пределах границ земельного участка заказчика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- мероприятия, выполняемые исполнителем до границы земельного участка заказчика, на котором располагается объект капитального строительства, - - мероприятия по увеличению пропускной способности (увеличению мощности) соответствующих систем коммунальной инфраструктуры и мероприятия по фактическому присоединению к сетям инженерно-технического обеспечения (за исключением случаев, предусмотренных подпунктом 2 пункта 14 Правил заключения и исполнения публичных договоров о подключении к системам коммунальной инфраструктуры);
б) срок осуществления исполнителем мероприятий по подключению, который не может превышать 18 месяцев с даты заключения договора о подключении, если более длительные сроки не указаны в заявке заказчика;
в) положение об ответственности сторон за несоблюдение установленных договором о подключении сроков исполнения своих обязательств, в том числе:
- право заказчика в одностороннем порядке расторгнуть договор о подключении при нарушении исполнителем сроков исполнения обязательств, указанных в договоре;
- обязанность любой из сторон договора о подключении при нарушении ею сроков исполнения обязательств уплатить другой стороне в течение 10 рабочих дней с даты наступления просрочки неустойку, рассчитанную как произведение 0,014 ставки рефинансирования Центрального банка Российской Федерации, установленной на дату заключения договора о подключении, и общего размера платы за подключение по договору за каждый день просрочки, если договором не предусмотрен больший размер неустойки;
г) размер платы за подключение, определяемый в соответствии с законодательством Российской Федерации;
д) порядок и сроки внесения заказчиком платы за подключение, имея в виду, что:
- не более 15 процентов платы за подключение вносятся в течение 15 дней с даты заключения договора о подключении;
- не более 35 процентов платы за подключение вносятся в течение 180 дней с даты заключения договора о подключении, но не позднее даты фактического подключения;
- оставшаяся доля платы за подключение вносится в течение 15 дней с даты подписания сторонами акта о присоединении, фиксирующего техническую готовность к подаче ресурсов на объекты заказчика, но не позднее выполнения условий подачи ресурсов;
е) размер нагрузки ресурса, потребляемого объектом капитального строительства, который обязан обеспечить исполнитель в точках подключения;
ж) местоположение точек подключения не далее границ земельного участка заказчика;
з) условия подключения внутриплощадочных и (или) внутридомовых сетей и оборудования объекта капитального строительства к сетям инженерно-технического обеспечения.Порядок действий в соответствии с Постановлением Правительства  РФ № 360 от 9 июня 2007г.</t>
    </r>
  </si>
  <si>
    <t>Тариф на тепловую энергию (мощность) с 01.01.2013 г. по 30.06.2013 г.</t>
  </si>
  <si>
    <t>Тариф на тепловую энергию (мощность) с 01.07.2013 г. по 31.12.2013 г.</t>
  </si>
  <si>
    <t>с 01 января по 30 июня 2013 года включительно</t>
  </si>
  <si>
    <t>с 01 июля по 31 декабря 2013 года включительно</t>
  </si>
  <si>
    <t>2013 год</t>
  </si>
  <si>
    <t>Инвестиционная программа ОАО "СаранскТеплоТранс" на 2013 г.</t>
  </si>
  <si>
    <r>
      <t>Потребность в финансовых средствах на ___</t>
    </r>
    <r>
      <rPr>
        <u val="single"/>
        <sz val="11"/>
        <color indexed="8"/>
        <rFont val="Calibri"/>
        <family val="2"/>
      </rPr>
      <t>2013</t>
    </r>
    <r>
      <rPr>
        <sz val="11"/>
        <color theme="1"/>
        <rFont val="Calibri"/>
        <family val="2"/>
      </rPr>
      <t>___год, тыс. руб. без НДС</t>
    </r>
  </si>
  <si>
    <t>1. Условия заключения договора теплоснабжения (снабжение тепловой энергией в горячей воде и теплоносителем) и теплоснабжения (снабжение тепловой энергией в паре)
Договоры заключается с абонентом при наличии у него отвечающего установленным техническим требованиям энергопринимающего устройства, присоединенного к сетям энергоснабжающей организации, и другого необходимого оборудования, а также при обеспечении учета потребления энергии.</t>
  </si>
  <si>
    <t xml:space="preserve">2. Количество поставляемой тепловой энергии на теплоснабжение, тепловой энергии и теплоносителя в паре на теплоснабжение и технологические нужды и горячей воды.
Учет количества потребленной тепловой энергии, теплоносителя и возвращенного Потребителем теплоносителя (конденсата), а также контроль договорных  величин потребления тепловой энергии и (или) теплоносителя осуществляется по допущенным в эксплуатацию представителем Теплоснабжающей организации коммерческим приборам учета Потребителя
</t>
  </si>
  <si>
    <t xml:space="preserve">3. Качество подаваемой тепловой энергии в горячей воде и тепловой энергии и теплоносителя в паре.                                                                                                                                          Качество подаваемой тепловой энергии в горячей воде и тепловой энергии и теплоносителя в паре на теплоснабжение и технологические нужды и горячей воды должно соответствовать требованиям, установленным государственными стандартами и иными обязательными правилами или договором.
</t>
  </si>
  <si>
    <t xml:space="preserve">4. Цена тепловой энергии на теплоснабжение тепловой энергии в горячей воде и тепловой энергии и теплоносителя в паре на теплоснабжение и технологические нужды и горячей воды.
 В соответствии с тарифами, устанавливаемыми или регулируемыми уполномоченными на то государственными органами .
</t>
  </si>
  <si>
    <t xml:space="preserve">5. Порядок оплаты потребляемой тепловой энергии на теплоснабжение тепловой энергии и теплоносителя в паре на теплоснабжение и технологические нужды и горячей воды: 
В отношении группы прочих потребителей применимы авансовые платежи с оплатой по установленному договором графику внесения платежей:
 - до 18 числа текущего месяца – платеж в размере 35% плановой общей стоимости тепловой энергии, потребляемой в расчетном месяце;
- до последнего числа текущего месяца – платеж в размере 50% от плановой общей стоимости тепловой энергии, потребляемой в расчетном месяце;
- до 10 числа месяца, следующего за расчетным, осуществляется оплата за фактически потребленную в истекшем месяце тепловую энергию (мощность), теплоноситель с учетом средств, ранее внесенных Потребителем.  
В случае если объем фактического потребления тепловой энергии (мощности), теплоносителя за истекший месяц меньше планового (договорного) объема, определенного Договором, излишне уплаченная сумма засчитывается в счет платежа за следующий месяц.
Под плановым объемом потребления тепловой энергии (мощности), теплоносителя понимается договорное количество тепловой энергии (мощности), теплоносителя, предусмотренное Приложением к Договору.
Данный порядок оплаты не применяется в отношении следующих групп потребителей:
 - государственные (муниципальные) учреждения, казенные предприятия, производят оплату до 10-го числа месяца, следующего за расчетным; 
- товарищества собственников жилья, жилищно-строительные, жилищные и иные специализированные потребительские кооперативы, управляющие организации или индивидуальные предприниматели, осуществляющие управление многоквартирными домами производят окончательный расчет с учетом текущих платежей до 15 числа месяца следующего за истекшим расчетным месяцем.
</t>
  </si>
  <si>
    <t xml:space="preserve">6. Срок действия договора.
Договор, заключенный на определенный срок, считается ежегодно продленным на 1 (один) календарный год на тех же условиях, если не менее чем за месяц до окончания срока его действия ни одна из Сторон не заявит о прекращении, изменении Договора или о заключении нового договора.  </t>
  </si>
  <si>
    <t>Реконструкция трубопроводов ГВС с заменой стальных трубопроводов на трубы ИЗОПРОФЛЕКС от ЦТП-2 6 мкр. С/З</t>
  </si>
  <si>
    <t>Реконструкция трубопроводов ГВС с заменой стальных трубопроводов на трубы ИЗОПРОФЛЕКС от ЦТП-2 8 мкр. С/З</t>
  </si>
  <si>
    <t>Реконструкция трубопроводов ГВС с заменой стальных трубопроводов на трубы ИЗОПРОФЛЕКС от ЦТП кв.18 мкр.</t>
  </si>
  <si>
    <t>Реконструкция трубопроводов ГВС с заменой стальных трубопроводов на трубы ИЗОПРОФЛЕКС от ЦТП-12 С/В</t>
  </si>
  <si>
    <t>Реконструкция трубопроводов ГВС с заменой стальных трубопроводов на трубы ИЗОПРОФЛЕКС от ЦТП-6 С/В</t>
  </si>
  <si>
    <t>Реконструкция теплотрассы от С.Разина,17 до ж/д С.Разина,42 (ППУ)</t>
  </si>
  <si>
    <t>Реконструкция соединительной теплотрассы с заменой стальных трубопроводов на трубы ППМ между кот.2 мкр. и кот.3 мкр.</t>
  </si>
  <si>
    <t>Замена ввода от Н.О. до ЦТП-12 С/В (ППУ)</t>
  </si>
  <si>
    <t>Оборудование, не входящее в сметы строек</t>
  </si>
  <si>
    <t>Прибыль</t>
  </si>
  <si>
    <t>Амортизация</t>
  </si>
  <si>
    <t>2013 г.</t>
  </si>
  <si>
    <t>Приказ "Об установлении тарифов на тепловую энергию для потребителей теплоснабжающих организаций Республики Мордовия на 2013 год" от 28 декабря 2012 г. № 122</t>
  </si>
  <si>
    <t>"Известия Мордовии"  от 29.12.2012г  № 200(24.802)-69</t>
  </si>
  <si>
    <t>* Выделяется в целях реализации п.6 ст.169 НК РФ и (или) в соответствии с п.62(3) Основ ценообразования  в отношении электрической и тепловой энергии в РФ , утверждённых Постановлением ПравительстваРФ от 26.02.2004г №109</t>
  </si>
  <si>
    <t>Население (тарифы указываются с учетом НДС**)</t>
  </si>
  <si>
    <t>** Выделяется в целях реализации п.6 ст.169 НК РФ и (или) в соответствии с п.62(3) Основ ценообразования  в отношении электрической и тепловой энергии в РФ , утверждённых Постановлением ПравительстваРФ от 26.02.2004г №109</t>
  </si>
  <si>
    <t>д) Валовая прибыль  от продажи товаров и услуг  (тыс. рублей)</t>
  </si>
  <si>
    <t>е) Чистая прибыль   (тыс. рублей), в том числе:</t>
  </si>
  <si>
    <t>г) Избыток средств, полученный за отчетные периоды регулирования (тыс. рублей)</t>
  </si>
  <si>
    <t>ж) Изменение стоимости основных фондов (тыс. рублей), в том числе:</t>
  </si>
  <si>
    <t>з) Сведения об источнике публикации годовой бухгалтерской отчетности, включая бухгалтерский баланс и приложения к нему***</t>
  </si>
  <si>
    <t>и) Установленная тепловая мощность (Гкал/ч)</t>
  </si>
  <si>
    <t>к) Присоединенная нагрузка (Гкал/ч)</t>
  </si>
  <si>
    <t>л) Объем вырабатываемой тепловой энергии (тыс. Гкал)</t>
  </si>
  <si>
    <t>м) Объем покупаемой  тепловой энергии (тыс. Гкал)</t>
  </si>
  <si>
    <t xml:space="preserve">н) Объем тепловой энергии, отпускаемой потребителям (тыс. Гкал), в том числе: </t>
  </si>
  <si>
    <t>о) Технологические потери тепловой энергии при передаче по тепловым сетям (процентов)</t>
  </si>
  <si>
    <t>п) Протяженность магистральных сетей и тепловых вводов (в однотрубном исчислении) (км)</t>
  </si>
  <si>
    <t>р) Протяженность разводящих сетей (в однотрубном исчислении) (км)</t>
  </si>
  <si>
    <t>с) Количество теплоэлектростанций (штук)</t>
  </si>
  <si>
    <t>т) Количество тепловых станций и котельных (штук)</t>
  </si>
  <si>
    <t>у) Количество тепловых пунктов (штук)</t>
  </si>
  <si>
    <t>ф) Среднесписочная численность основного производственного персонала (человек)</t>
  </si>
  <si>
    <t>х) Удельный расход  условного топлива на единицу тепловой энергии, отпускаемой в тепловую сеть (кг у. т./Гкал);</t>
  </si>
  <si>
    <t>ц) Удельный расход электрической энергии на единицу тепловой энергии, отпускаемой в тепловую сеть (тыс. кВт•ч/Гкал)</t>
  </si>
  <si>
    <t>ч) Удельный расход холодной воды на единицу тепловой энергии, отпускаемой в тепловую сеть (куб. м/Гкал).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</si>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</sst>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wrapText="1"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vertical="center" wrapText="1"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6" borderId="16" xfId="0" applyFill="1" applyBorder="1" applyAlignment="1">
      <alignment vertical="top" wrapText="1"/>
    </xf>
    <xf numFmtId="0" fontId="0" fillId="36" borderId="17" xfId="0" applyFill="1" applyBorder="1" applyAlignment="1">
      <alignment horizontal="left" vertical="top" wrapText="1" indent="2"/>
    </xf>
    <xf numFmtId="0" fontId="0" fillId="36" borderId="17" xfId="0" applyFill="1" applyBorder="1" applyAlignment="1">
      <alignment horizontal="left" vertical="top" wrapText="1" indent="6"/>
    </xf>
    <xf numFmtId="0" fontId="0" fillId="36" borderId="17" xfId="0" applyFill="1" applyBorder="1" applyAlignment="1">
      <alignment horizontal="left" vertical="top" wrapText="1" indent="7"/>
    </xf>
    <xf numFmtId="0" fontId="0" fillId="36" borderId="18" xfId="0" applyFill="1" applyBorder="1" applyAlignment="1">
      <alignment horizontal="left" vertical="top" wrapText="1" indent="2"/>
    </xf>
    <xf numFmtId="0" fontId="0" fillId="36" borderId="19" xfId="0" applyFill="1" applyBorder="1" applyAlignment="1">
      <alignment vertical="top" wrapText="1"/>
    </xf>
    <xf numFmtId="0" fontId="0" fillId="36" borderId="20" xfId="0" applyFill="1" applyBorder="1" applyAlignment="1">
      <alignment vertical="top" wrapText="1"/>
    </xf>
    <xf numFmtId="0" fontId="7" fillId="33" borderId="21" xfId="0" applyFont="1" applyFill="1" applyBorder="1" applyAlignment="1">
      <alignment/>
    </xf>
    <xf numFmtId="0" fontId="7" fillId="0" borderId="0" xfId="0" applyFont="1" applyAlignment="1">
      <alignment/>
    </xf>
    <xf numFmtId="0" fontId="7" fillId="36" borderId="17" xfId="0" applyFont="1" applyFill="1" applyBorder="1" applyAlignment="1">
      <alignment horizontal="left" vertical="top" wrapText="1" indent="6"/>
    </xf>
    <xf numFmtId="0" fontId="7" fillId="33" borderId="2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9" fillId="38" borderId="12" xfId="55" applyNumberFormat="1" applyFont="1" applyFill="1" applyBorder="1" applyAlignment="1" applyProtection="1">
      <alignment vertical="center" wrapText="1"/>
      <protection/>
    </xf>
    <xf numFmtId="49" fontId="9" fillId="39" borderId="12" xfId="55" applyNumberFormat="1" applyFont="1" applyFill="1" applyBorder="1" applyAlignment="1" applyProtection="1">
      <alignment vertical="center" wrapText="1"/>
      <protection/>
    </xf>
    <xf numFmtId="49" fontId="9" fillId="39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2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33" borderId="23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3" fontId="5" fillId="33" borderId="24" xfId="53" applyNumberFormat="1" applyFont="1" applyFill="1" applyBorder="1" applyAlignment="1" applyProtection="1">
      <alignment horizontal="center" wrapText="1"/>
      <protection locked="0"/>
    </xf>
    <xf numFmtId="0" fontId="4" fillId="36" borderId="25" xfId="53" applyFont="1" applyFill="1" applyBorder="1" applyAlignment="1" applyProtection="1">
      <alignment horizontal="left" wrapText="1"/>
      <protection/>
    </xf>
    <xf numFmtId="0" fontId="5" fillId="36" borderId="25" xfId="54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36" borderId="26" xfId="0" applyFill="1" applyBorder="1" applyAlignment="1">
      <alignment vertical="center"/>
    </xf>
    <xf numFmtId="4" fontId="0" fillId="33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6" borderId="29" xfId="0" applyFill="1" applyBorder="1" applyAlignment="1">
      <alignment vertical="center" wrapText="1"/>
    </xf>
    <xf numFmtId="4" fontId="0" fillId="33" borderId="29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36" borderId="30" xfId="53" applyFont="1" applyFill="1" applyBorder="1" applyAlignment="1" applyProtection="1">
      <alignment horizontal="left" wrapText="1"/>
      <protection/>
    </xf>
    <xf numFmtId="3" fontId="5" fillId="33" borderId="31" xfId="53" applyNumberFormat="1" applyFont="1" applyFill="1" applyBorder="1" applyAlignment="1" applyProtection="1">
      <alignment horizontal="center" wrapText="1"/>
      <protection locked="0"/>
    </xf>
    <xf numFmtId="0" fontId="0" fillId="33" borderId="32" xfId="0" applyFill="1" applyBorder="1" applyAlignment="1">
      <alignment horizontal="center"/>
    </xf>
    <xf numFmtId="4" fontId="5" fillId="33" borderId="15" xfId="53" applyNumberFormat="1" applyFont="1" applyFill="1" applyBorder="1" applyAlignment="1" applyProtection="1">
      <alignment horizontal="center" wrapText="1"/>
      <protection locked="0"/>
    </xf>
    <xf numFmtId="4" fontId="0" fillId="33" borderId="11" xfId="0" applyNumberFormat="1" applyFill="1" applyBorder="1" applyAlignment="1">
      <alignment horizontal="center"/>
    </xf>
    <xf numFmtId="4" fontId="0" fillId="33" borderId="33" xfId="0" applyNumberFormat="1" applyFill="1" applyBorder="1" applyAlignment="1">
      <alignment horizontal="center"/>
    </xf>
    <xf numFmtId="4" fontId="0" fillId="33" borderId="21" xfId="0" applyNumberFormat="1" applyFill="1" applyBorder="1" applyAlignment="1">
      <alignment horizontal="center"/>
    </xf>
    <xf numFmtId="4" fontId="0" fillId="33" borderId="34" xfId="0" applyNumberFormat="1" applyFill="1" applyBorder="1" applyAlignment="1">
      <alignment horizontal="center"/>
    </xf>
    <xf numFmtId="4" fontId="0" fillId="33" borderId="35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/>
    </xf>
    <xf numFmtId="4" fontId="7" fillId="33" borderId="21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4" borderId="12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4" fontId="0" fillId="31" borderId="21" xfId="0" applyNumberFormat="1" applyFill="1" applyBorder="1" applyAlignment="1">
      <alignment horizontal="center"/>
    </xf>
    <xf numFmtId="4" fontId="0" fillId="31" borderId="34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164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36" xfId="53" applyFont="1" applyFill="1" applyBorder="1" applyAlignment="1" applyProtection="1">
      <alignment horizontal="left" vertical="center" wrapText="1"/>
      <protection/>
    </xf>
    <xf numFmtId="166" fontId="5" fillId="33" borderId="37" xfId="53" applyNumberFormat="1" applyFont="1" applyFill="1" applyBorder="1" applyAlignment="1" applyProtection="1">
      <alignment horizontal="center" vertical="center"/>
      <protection/>
    </xf>
    <xf numFmtId="166" fontId="5" fillId="33" borderId="38" xfId="53" applyNumberFormat="1" applyFont="1" applyFill="1" applyBorder="1" applyAlignment="1" applyProtection="1">
      <alignment horizontal="center" vertical="center"/>
      <protection/>
    </xf>
    <xf numFmtId="1" fontId="5" fillId="33" borderId="39" xfId="53" applyNumberFormat="1" applyFont="1" applyFill="1" applyBorder="1" applyAlignment="1" applyProtection="1">
      <alignment horizontal="center" vertical="center"/>
      <protection/>
    </xf>
    <xf numFmtId="0" fontId="4" fillId="36" borderId="25" xfId="53" applyFont="1" applyFill="1" applyBorder="1" applyAlignment="1" applyProtection="1">
      <alignment horizontal="left" vertical="center" wrapText="1"/>
      <protection/>
    </xf>
    <xf numFmtId="166" fontId="5" fillId="33" borderId="24" xfId="53" applyNumberFormat="1" applyFont="1" applyFill="1" applyBorder="1" applyAlignment="1" applyProtection="1">
      <alignment horizontal="center" vertical="center" wrapText="1"/>
      <protection locked="0"/>
    </xf>
    <xf numFmtId="166" fontId="5" fillId="33" borderId="12" xfId="53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>
      <alignment horizontal="center" vertical="center"/>
    </xf>
    <xf numFmtId="0" fontId="4" fillId="36" borderId="25" xfId="53" applyFont="1" applyFill="1" applyBorder="1" applyAlignment="1" applyProtection="1">
      <alignment vertical="center" wrapText="1"/>
      <protection/>
    </xf>
    <xf numFmtId="3" fontId="5" fillId="33" borderId="24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vertical="center" wrapText="1"/>
      <protection/>
    </xf>
    <xf numFmtId="0" fontId="5" fillId="36" borderId="25" xfId="54" applyFont="1" applyFill="1" applyBorder="1" applyAlignment="1" applyProtection="1">
      <alignment horizontal="left" vertic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10" fontId="5" fillId="33" borderId="12" xfId="53" applyNumberFormat="1" applyFont="1" applyFill="1" applyBorder="1" applyAlignment="1" applyProtection="1">
      <alignment horizontal="center" vertical="center" wrapText="1"/>
      <protection/>
    </xf>
    <xf numFmtId="4" fontId="5" fillId="33" borderId="12" xfId="53" applyNumberFormat="1" applyFont="1" applyFill="1" applyBorder="1" applyAlignment="1" applyProtection="1">
      <alignment horizontal="center" vertical="center" wrapText="1"/>
      <protection/>
    </xf>
    <xf numFmtId="4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4" fillId="36" borderId="30" xfId="53" applyFont="1" applyFill="1" applyBorder="1" applyAlignment="1" applyProtection="1">
      <alignment horizontal="left" vertical="center" wrapText="1"/>
      <protection/>
    </xf>
    <xf numFmtId="3" fontId="5" fillId="33" borderId="31" xfId="53" applyNumberFormat="1" applyFont="1" applyFill="1" applyBorder="1" applyAlignment="1" applyProtection="1">
      <alignment horizontal="center" vertical="center" wrapText="1"/>
      <protection locked="0"/>
    </xf>
    <xf numFmtId="3" fontId="5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 vertical="center"/>
    </xf>
    <xf numFmtId="2" fontId="5" fillId="33" borderId="37" xfId="53" applyNumberFormat="1" applyFont="1" applyFill="1" applyBorder="1" applyAlignment="1" applyProtection="1">
      <alignment horizontal="center" vertical="center"/>
      <protection/>
    </xf>
    <xf numFmtId="2" fontId="5" fillId="33" borderId="38" xfId="53" applyNumberFormat="1" applyFont="1" applyFill="1" applyBorder="1" applyAlignment="1" applyProtection="1">
      <alignment horizontal="center" vertical="center"/>
      <protection/>
    </xf>
    <xf numFmtId="164" fontId="5" fillId="33" borderId="24" xfId="53" applyNumberFormat="1" applyFont="1" applyFill="1" applyBorder="1" applyAlignment="1" applyProtection="1">
      <alignment horizontal="center" vertical="center" wrapText="1"/>
      <protection locked="0"/>
    </xf>
    <xf numFmtId="164" fontId="0" fillId="33" borderId="23" xfId="0" applyNumberFormat="1" applyFill="1" applyBorder="1" applyAlignment="1">
      <alignment horizontal="center" vertical="center"/>
    </xf>
    <xf numFmtId="0" fontId="4" fillId="36" borderId="40" xfId="53" applyFont="1" applyFill="1" applyBorder="1" applyAlignment="1" applyProtection="1">
      <alignment horizontal="left" vertical="center" wrapText="1"/>
      <protection/>
    </xf>
    <xf numFmtId="3" fontId="5" fillId="33" borderId="41" xfId="53" applyNumberFormat="1" applyFont="1" applyFill="1" applyBorder="1" applyAlignment="1" applyProtection="1">
      <alignment horizontal="center" vertical="center" wrapText="1"/>
      <protection locked="0"/>
    </xf>
    <xf numFmtId="4" fontId="5" fillId="33" borderId="42" xfId="53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0" applyFill="1" applyBorder="1" applyAlignment="1">
      <alignment horizontal="center" vertical="center"/>
    </xf>
    <xf numFmtId="4" fontId="5" fillId="33" borderId="15" xfId="53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44" xfId="0" applyNumberFormat="1" applyFill="1" applyBorder="1" applyAlignment="1">
      <alignment horizontal="center"/>
    </xf>
    <xf numFmtId="0" fontId="2" fillId="40" borderId="45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0" fillId="36" borderId="11" xfId="0" applyFill="1" applyBorder="1" applyAlignment="1">
      <alignment horizontal="left" vertical="center" wrapText="1"/>
    </xf>
    <xf numFmtId="0" fontId="6" fillId="34" borderId="46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47" xfId="0" applyFont="1" applyFill="1" applyBorder="1" applyAlignment="1">
      <alignment horizontal="center" vertical="top"/>
    </xf>
    <xf numFmtId="0" fontId="0" fillId="35" borderId="48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41" borderId="49" xfId="0" applyFill="1" applyBorder="1" applyAlignment="1">
      <alignment horizontal="center" vertical="top"/>
    </xf>
    <xf numFmtId="0" fontId="0" fillId="41" borderId="50" xfId="0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0" fillId="41" borderId="51" xfId="0" applyFill="1" applyBorder="1" applyAlignment="1">
      <alignment horizontal="center" wrapText="1"/>
    </xf>
    <xf numFmtId="0" fontId="0" fillId="41" borderId="52" xfId="0" applyFill="1" applyBorder="1" applyAlignment="1">
      <alignment horizontal="center" wrapText="1"/>
    </xf>
    <xf numFmtId="0" fontId="0" fillId="41" borderId="53" xfId="0" applyFill="1" applyBorder="1" applyAlignment="1">
      <alignment horizontal="center" wrapText="1"/>
    </xf>
    <xf numFmtId="0" fontId="0" fillId="41" borderId="54" xfId="0" applyFill="1" applyBorder="1" applyAlignment="1">
      <alignment horizontal="center" wrapText="1"/>
    </xf>
    <xf numFmtId="0" fontId="0" fillId="41" borderId="55" xfId="0" applyFill="1" applyBorder="1" applyAlignment="1">
      <alignment horizontal="center" wrapText="1"/>
    </xf>
    <xf numFmtId="0" fontId="0" fillId="41" borderId="56" xfId="0" applyFill="1" applyBorder="1" applyAlignment="1">
      <alignment horizontal="center" wrapText="1"/>
    </xf>
    <xf numFmtId="0" fontId="6" fillId="41" borderId="46" xfId="0" applyFont="1" applyFill="1" applyBorder="1" applyAlignment="1">
      <alignment horizontal="left" vertical="top" wrapText="1"/>
    </xf>
    <xf numFmtId="0" fontId="6" fillId="41" borderId="12" xfId="0" applyFont="1" applyFill="1" applyBorder="1" applyAlignment="1">
      <alignment horizontal="left" vertical="top" wrapText="1"/>
    </xf>
    <xf numFmtId="0" fontId="6" fillId="41" borderId="57" xfId="0" applyFont="1" applyFill="1" applyBorder="1" applyAlignment="1">
      <alignment horizontal="left" vertical="top" wrapText="1"/>
    </xf>
    <xf numFmtId="0" fontId="6" fillId="41" borderId="58" xfId="0" applyFont="1" applyFill="1" applyBorder="1" applyAlignment="1">
      <alignment horizontal="left" vertical="top" wrapText="1"/>
    </xf>
    <xf numFmtId="0" fontId="0" fillId="41" borderId="45" xfId="0" applyFill="1" applyBorder="1" applyAlignment="1">
      <alignment horizontal="center" vertical="center"/>
    </xf>
    <xf numFmtId="0" fontId="0" fillId="41" borderId="59" xfId="0" applyFill="1" applyBorder="1" applyAlignment="1">
      <alignment horizontal="center" vertical="center"/>
    </xf>
    <xf numFmtId="0" fontId="0" fillId="41" borderId="60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top"/>
    </xf>
    <xf numFmtId="0" fontId="0" fillId="41" borderId="47" xfId="0" applyFill="1" applyBorder="1" applyAlignment="1">
      <alignment horizontal="center" vertical="top"/>
    </xf>
    <xf numFmtId="0" fontId="6" fillId="41" borderId="61" xfId="0" applyFont="1" applyFill="1" applyBorder="1" applyAlignment="1">
      <alignment horizontal="left" vertical="top"/>
    </xf>
    <xf numFmtId="0" fontId="6" fillId="41" borderId="49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top"/>
    </xf>
    <xf numFmtId="0" fontId="6" fillId="34" borderId="59" xfId="0" applyFont="1" applyFill="1" applyBorder="1" applyAlignment="1">
      <alignment horizontal="left" vertical="top"/>
    </xf>
    <xf numFmtId="0" fontId="6" fillId="34" borderId="57" xfId="0" applyFont="1" applyFill="1" applyBorder="1" applyAlignment="1">
      <alignment horizontal="left" vertical="center"/>
    </xf>
    <xf numFmtId="0" fontId="6" fillId="34" borderId="58" xfId="0" applyFont="1" applyFill="1" applyBorder="1" applyAlignment="1">
      <alignment horizontal="left" vertical="center"/>
    </xf>
    <xf numFmtId="0" fontId="0" fillId="34" borderId="58" xfId="0" applyFill="1" applyBorder="1" applyAlignment="1">
      <alignment horizontal="center" vertical="top"/>
    </xf>
    <xf numFmtId="0" fontId="0" fillId="34" borderId="62" xfId="0" applyFill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33" borderId="45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63" xfId="0" applyFont="1" applyFill="1" applyBorder="1" applyAlignment="1">
      <alignment horizontal="left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42" borderId="68" xfId="53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4" fillId="42" borderId="64" xfId="53" applyFont="1" applyFill="1" applyBorder="1" applyAlignment="1" applyProtection="1">
      <alignment horizontal="center" vertical="center" wrapText="1"/>
      <protection/>
    </xf>
    <xf numFmtId="0" fontId="4" fillId="42" borderId="70" xfId="53" applyFont="1" applyFill="1" applyBorder="1" applyAlignment="1" applyProtection="1">
      <alignment horizontal="center" vertical="center" wrapText="1"/>
      <protection/>
    </xf>
    <xf numFmtId="0" fontId="4" fillId="42" borderId="65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63" xfId="53" applyFont="1" applyFill="1" applyBorder="1" applyAlignment="1" applyProtection="1">
      <alignment horizontal="center" vertical="center" wrapText="1"/>
      <protection/>
    </xf>
    <xf numFmtId="0" fontId="6" fillId="34" borderId="71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35" borderId="65" xfId="53" applyFont="1" applyFill="1" applyBorder="1" applyAlignment="1" applyProtection="1">
      <alignment horizontal="center" vertical="center" wrapText="1"/>
      <protection/>
    </xf>
    <xf numFmtId="0" fontId="4" fillId="35" borderId="67" xfId="53" applyFont="1" applyFill="1" applyBorder="1" applyAlignment="1" applyProtection="1">
      <alignment horizontal="center" vertical="center" wrapText="1"/>
      <protection/>
    </xf>
    <xf numFmtId="0" fontId="11" fillId="0" borderId="70" xfId="0" applyFont="1" applyBorder="1" applyAlignment="1">
      <alignment horizontal="left" vertical="center" wrapText="1"/>
    </xf>
    <xf numFmtId="0" fontId="0" fillId="33" borderId="64" xfId="0" applyFill="1" applyBorder="1" applyAlignment="1">
      <alignment horizontal="left" vertical="justify" wrapText="1"/>
    </xf>
    <xf numFmtId="0" fontId="0" fillId="0" borderId="70" xfId="0" applyBorder="1" applyAlignment="1">
      <alignment horizontal="left" vertical="justify"/>
    </xf>
    <xf numFmtId="0" fontId="0" fillId="0" borderId="65" xfId="0" applyBorder="1" applyAlignment="1">
      <alignment horizontal="left" vertical="justify"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40" borderId="72" xfId="0" applyNumberFormat="1" applyFill="1" applyBorder="1" applyAlignment="1">
      <alignment horizontal="center" vertical="center" wrapText="1"/>
    </xf>
    <xf numFmtId="0" fontId="0" fillId="40" borderId="10" xfId="0" applyNumberFormat="1" applyFill="1" applyBorder="1" applyAlignment="1">
      <alignment horizontal="center" vertical="center" wrapText="1"/>
    </xf>
    <xf numFmtId="0" fontId="0" fillId="40" borderId="31" xfId="0" applyNumberFormat="1" applyFill="1" applyBorder="1" applyAlignment="1">
      <alignment horizontal="center" vertical="center" wrapText="1"/>
    </xf>
    <xf numFmtId="0" fontId="0" fillId="40" borderId="73" xfId="0" applyNumberFormat="1" applyFill="1" applyBorder="1" applyAlignment="1">
      <alignment horizontal="center" vertical="center" wrapText="1"/>
    </xf>
    <xf numFmtId="0" fontId="0" fillId="40" borderId="0" xfId="0" applyNumberFormat="1" applyFill="1" applyBorder="1" applyAlignment="1">
      <alignment horizontal="center" vertical="center" wrapText="1"/>
    </xf>
    <xf numFmtId="0" fontId="0" fillId="40" borderId="74" xfId="0" applyNumberFormat="1" applyFill="1" applyBorder="1" applyAlignment="1">
      <alignment horizontal="center" vertical="center" wrapText="1"/>
    </xf>
    <xf numFmtId="0" fontId="0" fillId="40" borderId="54" xfId="0" applyNumberFormat="1" applyFill="1" applyBorder="1" applyAlignment="1">
      <alignment horizontal="center" vertical="center" wrapText="1"/>
    </xf>
    <xf numFmtId="0" fontId="0" fillId="40" borderId="55" xfId="0" applyNumberFormat="1" applyFill="1" applyBorder="1" applyAlignment="1">
      <alignment horizontal="center" vertical="center" wrapText="1"/>
    </xf>
    <xf numFmtId="0" fontId="0" fillId="40" borderId="75" xfId="0" applyNumberFormat="1" applyFill="1" applyBorder="1" applyAlignment="1">
      <alignment horizontal="center" vertical="center" wrapText="1"/>
    </xf>
    <xf numFmtId="0" fontId="14" fillId="33" borderId="12" xfId="42" applyFill="1" applyBorder="1" applyAlignment="1" applyProtection="1">
      <alignment horizontal="center"/>
      <protection/>
    </xf>
    <xf numFmtId="0" fontId="0" fillId="33" borderId="1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33" borderId="45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14" fillId="33" borderId="45" xfId="42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40" borderId="72" xfId="0" applyFill="1" applyBorder="1" applyAlignment="1">
      <alignment horizontal="left" vertical="top" wrapText="1"/>
    </xf>
    <xf numFmtId="0" fontId="0" fillId="40" borderId="10" xfId="0" applyFill="1" applyBorder="1" applyAlignment="1">
      <alignment horizontal="left" vertical="top" wrapText="1"/>
    </xf>
    <xf numFmtId="0" fontId="0" fillId="40" borderId="31" xfId="0" applyFill="1" applyBorder="1" applyAlignment="1">
      <alignment horizontal="left" vertical="top" wrapText="1"/>
    </xf>
    <xf numFmtId="0" fontId="0" fillId="40" borderId="73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74" xfId="0" applyFill="1" applyBorder="1" applyAlignment="1">
      <alignment horizontal="left" vertical="center" wrapText="1"/>
    </xf>
    <xf numFmtId="0" fontId="0" fillId="40" borderId="54" xfId="0" applyFill="1" applyBorder="1" applyAlignment="1">
      <alignment horizontal="left" vertical="center" wrapText="1"/>
    </xf>
    <xf numFmtId="0" fontId="0" fillId="40" borderId="55" xfId="0" applyFill="1" applyBorder="1" applyAlignment="1">
      <alignment horizontal="left" vertical="center" wrapText="1"/>
    </xf>
    <xf numFmtId="0" fontId="0" fillId="40" borderId="75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shu003\Local%20Settings\Temporary%20Internet%20Files\Content.Outlook\83BWFV6P\&#1057;&#1058;&#1058;_&#1058;&#1069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 (1)"/>
      <sheetName val="1.1. (2)"/>
      <sheetName val="2"/>
      <sheetName val="2.1"/>
      <sheetName val="4 (а-г)"/>
      <sheetName val="4 д)"/>
      <sheetName val="6"/>
      <sheetName val="7"/>
    </sheetNames>
    <sheetDataSet>
      <sheetData sheetId="4">
        <row r="8">
          <cell r="B8" t="str">
            <v>2013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d.v.vorobev@ies-holding.com" TargetMode="External" /><Relationship Id="rId2" Type="http://schemas.openxmlformats.org/officeDocument/2006/relationships/hyperlink" Target="http://saransktt.narod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7.140625" style="0" customWidth="1"/>
    <col min="2" max="2" width="24.00390625" style="0" customWidth="1"/>
  </cols>
  <sheetData>
    <row r="4" spans="1:2" ht="111.75" customHeight="1">
      <c r="A4" s="118" t="s">
        <v>66</v>
      </c>
      <c r="B4" s="119"/>
    </row>
    <row r="5" spans="1:2" ht="33.75" customHeight="1">
      <c r="A5" s="10" t="s">
        <v>174</v>
      </c>
      <c r="B5" s="12" t="s">
        <v>164</v>
      </c>
    </row>
    <row r="6" spans="1:2" ht="33" customHeight="1">
      <c r="A6" s="10" t="s">
        <v>175</v>
      </c>
      <c r="B6" s="12" t="s">
        <v>165</v>
      </c>
    </row>
    <row r="7" spans="1:2" ht="31.5" customHeight="1">
      <c r="A7" s="11" t="s">
        <v>160</v>
      </c>
      <c r="B7" s="12" t="s">
        <v>145</v>
      </c>
    </row>
    <row r="8" spans="1:2" ht="15">
      <c r="A8" s="8" t="s">
        <v>146</v>
      </c>
      <c r="B8" s="12" t="s">
        <v>147</v>
      </c>
    </row>
    <row r="9" spans="1:2" ht="30">
      <c r="A9" s="8" t="s">
        <v>157</v>
      </c>
      <c r="B9" s="12" t="s">
        <v>148</v>
      </c>
    </row>
    <row r="10" spans="1:2" ht="30">
      <c r="A10" s="8" t="s">
        <v>158</v>
      </c>
      <c r="B10" s="12" t="s">
        <v>159</v>
      </c>
    </row>
    <row r="11" spans="1:2" ht="52.5" customHeight="1">
      <c r="A11" s="8" t="s">
        <v>149</v>
      </c>
      <c r="B11" s="12" t="s">
        <v>150</v>
      </c>
    </row>
    <row r="12" spans="1:2" ht="54.75" customHeight="1">
      <c r="A12" s="8" t="s">
        <v>151</v>
      </c>
      <c r="B12" s="12" t="s">
        <v>152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zoomScalePageLayoutView="0" workbookViewId="0" topLeftCell="A1">
      <selection activeCell="D20" sqref="D19:D20"/>
    </sheetView>
  </sheetViews>
  <sheetFormatPr defaultColWidth="9.140625" defaultRowHeight="15"/>
  <cols>
    <col min="1" max="1" width="25.7109375" style="0" customWidth="1"/>
    <col min="2" max="2" width="31.28125" style="0" customWidth="1"/>
    <col min="3" max="8" width="14.7109375" style="0" customWidth="1"/>
  </cols>
  <sheetData>
    <row r="2" spans="1:8" ht="42" customHeight="1">
      <c r="A2" s="148" t="s">
        <v>123</v>
      </c>
      <c r="B2" s="149"/>
      <c r="C2" s="149"/>
      <c r="D2" s="149"/>
      <c r="E2" s="149"/>
      <c r="F2" s="149"/>
      <c r="G2" s="149"/>
      <c r="H2" s="149"/>
    </row>
    <row r="3" ht="15.75" thickBot="1"/>
    <row r="4" spans="1:8" ht="15.75" thickTop="1">
      <c r="A4" s="152" t="s">
        <v>0</v>
      </c>
      <c r="B4" s="153"/>
      <c r="C4" s="154" t="s">
        <v>137</v>
      </c>
      <c r="D4" s="154"/>
      <c r="E4" s="154"/>
      <c r="F4" s="154"/>
      <c r="G4" s="154"/>
      <c r="H4" s="155"/>
    </row>
    <row r="5" spans="1:8" ht="15">
      <c r="A5" s="150" t="s">
        <v>16</v>
      </c>
      <c r="B5" s="151"/>
      <c r="C5" s="124">
        <v>1326185831</v>
      </c>
      <c r="D5" s="124"/>
      <c r="E5" s="124"/>
      <c r="F5" s="124"/>
      <c r="G5" s="124"/>
      <c r="H5" s="125"/>
    </row>
    <row r="6" spans="1:8" ht="15">
      <c r="A6" s="150" t="s">
        <v>17</v>
      </c>
      <c r="B6" s="151"/>
      <c r="C6" s="124">
        <v>132601001</v>
      </c>
      <c r="D6" s="124"/>
      <c r="E6" s="124"/>
      <c r="F6" s="124"/>
      <c r="G6" s="124"/>
      <c r="H6" s="125"/>
    </row>
    <row r="7" spans="1:8" ht="15.75" thickBot="1">
      <c r="A7" s="122" t="s">
        <v>48</v>
      </c>
      <c r="B7" s="123"/>
      <c r="C7" s="124" t="s">
        <v>138</v>
      </c>
      <c r="D7" s="124"/>
      <c r="E7" s="124"/>
      <c r="F7" s="124"/>
      <c r="G7" s="124"/>
      <c r="H7" s="125"/>
    </row>
    <row r="8" spans="1:8" ht="15.75" thickTop="1">
      <c r="A8" s="139" t="s">
        <v>50</v>
      </c>
      <c r="B8" s="140"/>
      <c r="C8" s="131" t="s">
        <v>199</v>
      </c>
      <c r="D8" s="132"/>
      <c r="E8" s="132"/>
      <c r="F8" s="132"/>
      <c r="G8" s="132"/>
      <c r="H8" s="133"/>
    </row>
    <row r="9" spans="1:8" ht="15">
      <c r="A9" s="137"/>
      <c r="B9" s="138"/>
      <c r="C9" s="134"/>
      <c r="D9" s="135"/>
      <c r="E9" s="135"/>
      <c r="F9" s="135"/>
      <c r="G9" s="135"/>
      <c r="H9" s="136"/>
    </row>
    <row r="10" spans="1:8" ht="30.75" customHeight="1">
      <c r="A10" s="137" t="s">
        <v>14</v>
      </c>
      <c r="B10" s="138"/>
      <c r="C10" s="141" t="s">
        <v>139</v>
      </c>
      <c r="D10" s="142"/>
      <c r="E10" s="142"/>
      <c r="F10" s="142"/>
      <c r="G10" s="142"/>
      <c r="H10" s="143"/>
    </row>
    <row r="11" spans="1:8" ht="15">
      <c r="A11" s="137" t="s">
        <v>49</v>
      </c>
      <c r="B11" s="138"/>
      <c r="C11" s="144" t="s">
        <v>176</v>
      </c>
      <c r="D11" s="144"/>
      <c r="E11" s="144"/>
      <c r="F11" s="144"/>
      <c r="G11" s="144"/>
      <c r="H11" s="145"/>
    </row>
    <row r="12" spans="1:8" ht="15.75" thickBot="1">
      <c r="A12" s="146" t="s">
        <v>1</v>
      </c>
      <c r="B12" s="147"/>
      <c r="C12" s="128" t="s">
        <v>200</v>
      </c>
      <c r="D12" s="128"/>
      <c r="E12" s="128"/>
      <c r="F12" s="128"/>
      <c r="G12" s="128"/>
      <c r="H12" s="129"/>
    </row>
    <row r="13" spans="1:8" ht="16.5" thickBot="1" thickTop="1">
      <c r="A13" s="126" t="s">
        <v>24</v>
      </c>
      <c r="B13" s="126"/>
      <c r="C13" s="126"/>
      <c r="D13" s="126"/>
      <c r="E13" s="126"/>
      <c r="F13" s="126"/>
      <c r="G13" s="126"/>
      <c r="H13" s="126"/>
    </row>
    <row r="14" spans="1:8" ht="15" customHeight="1" thickBot="1" thickTop="1">
      <c r="A14" s="127" t="s">
        <v>22</v>
      </c>
      <c r="B14" s="127"/>
      <c r="C14" s="127" t="s">
        <v>7</v>
      </c>
      <c r="D14" s="127" t="s">
        <v>12</v>
      </c>
      <c r="E14" s="127"/>
      <c r="F14" s="127"/>
      <c r="G14" s="127"/>
      <c r="H14" s="127" t="s">
        <v>15</v>
      </c>
    </row>
    <row r="15" spans="1:8" ht="49.5" customHeight="1" thickBot="1" thickTop="1">
      <c r="A15" s="127"/>
      <c r="B15" s="127"/>
      <c r="C15" s="127"/>
      <c r="D15" s="20" t="s">
        <v>8</v>
      </c>
      <c r="E15" s="20" t="s">
        <v>9</v>
      </c>
      <c r="F15" s="20" t="s">
        <v>10</v>
      </c>
      <c r="G15" s="20" t="s">
        <v>11</v>
      </c>
      <c r="H15" s="127"/>
    </row>
    <row r="16" spans="1:8" ht="16.5" customHeight="1" thickBot="1" thickTop="1">
      <c r="A16" s="121" t="s">
        <v>153</v>
      </c>
      <c r="B16" s="19" t="s">
        <v>13</v>
      </c>
      <c r="C16" s="80">
        <v>997.37</v>
      </c>
      <c r="D16" s="80" t="s">
        <v>155</v>
      </c>
      <c r="E16" s="80">
        <v>1032.4</v>
      </c>
      <c r="F16" s="80">
        <v>1065.63</v>
      </c>
      <c r="G16" s="4" t="s">
        <v>155</v>
      </c>
      <c r="H16" s="4" t="s">
        <v>155</v>
      </c>
    </row>
    <row r="17" spans="1:8" ht="16.5" customHeight="1" thickBot="1" thickTop="1">
      <c r="A17" s="121"/>
      <c r="B17" s="19" t="s">
        <v>23</v>
      </c>
      <c r="C17" s="80" t="s">
        <v>155</v>
      </c>
      <c r="D17" s="80" t="s">
        <v>155</v>
      </c>
      <c r="E17" s="80" t="s">
        <v>155</v>
      </c>
      <c r="F17" s="80" t="s">
        <v>155</v>
      </c>
      <c r="G17" s="4" t="s">
        <v>155</v>
      </c>
      <c r="H17" s="4" t="s">
        <v>155</v>
      </c>
    </row>
    <row r="18" spans="1:8" ht="16.5" customHeight="1" thickBot="1" thickTop="1">
      <c r="A18" s="121" t="s">
        <v>202</v>
      </c>
      <c r="B18" s="19" t="s">
        <v>13</v>
      </c>
      <c r="C18" s="80">
        <v>1176.9</v>
      </c>
      <c r="D18" s="80" t="s">
        <v>155</v>
      </c>
      <c r="E18" s="80" t="s">
        <v>155</v>
      </c>
      <c r="F18" s="80" t="s">
        <v>155</v>
      </c>
      <c r="G18" s="4" t="s">
        <v>155</v>
      </c>
      <c r="H18" s="4" t="s">
        <v>155</v>
      </c>
    </row>
    <row r="19" spans="1:8" ht="16.5" customHeight="1" thickBot="1" thickTop="1">
      <c r="A19" s="121"/>
      <c r="B19" s="19" t="s">
        <v>23</v>
      </c>
      <c r="C19" s="4" t="s">
        <v>155</v>
      </c>
      <c r="D19" s="4" t="s">
        <v>155</v>
      </c>
      <c r="E19" s="4" t="s">
        <v>155</v>
      </c>
      <c r="F19" s="4" t="s">
        <v>155</v>
      </c>
      <c r="G19" s="4" t="s">
        <v>155</v>
      </c>
      <c r="H19" s="4" t="s">
        <v>155</v>
      </c>
    </row>
    <row r="20" ht="15.75" thickTop="1"/>
    <row r="21" spans="1:8" ht="31.5" customHeight="1">
      <c r="A21" s="130" t="s">
        <v>132</v>
      </c>
      <c r="B21" s="130"/>
      <c r="C21" s="130"/>
      <c r="D21" s="130"/>
      <c r="E21" s="130"/>
      <c r="F21" s="130"/>
      <c r="G21" s="130"/>
      <c r="H21" s="130"/>
    </row>
    <row r="22" spans="1:8" ht="26.25" customHeight="1">
      <c r="A22" s="120" t="s">
        <v>203</v>
      </c>
      <c r="B22" s="120"/>
      <c r="C22" s="120"/>
      <c r="D22" s="120"/>
      <c r="E22" s="120"/>
      <c r="F22" s="120"/>
      <c r="G22" s="120"/>
      <c r="H22" s="120"/>
    </row>
  </sheetData>
  <sheetProtection/>
  <mergeCells count="26">
    <mergeCell ref="A2:H2"/>
    <mergeCell ref="A5:B5"/>
    <mergeCell ref="A6:B6"/>
    <mergeCell ref="C5:H5"/>
    <mergeCell ref="C6:H6"/>
    <mergeCell ref="A4:B4"/>
    <mergeCell ref="C4:H4"/>
    <mergeCell ref="C8:H9"/>
    <mergeCell ref="A11:B11"/>
    <mergeCell ref="A8:B9"/>
    <mergeCell ref="C10:H10"/>
    <mergeCell ref="A10:B10"/>
    <mergeCell ref="C14:C15"/>
    <mergeCell ref="D14:G14"/>
    <mergeCell ref="C11:H11"/>
    <mergeCell ref="A12:B12"/>
    <mergeCell ref="A22:H22"/>
    <mergeCell ref="A18:A19"/>
    <mergeCell ref="A7:B7"/>
    <mergeCell ref="A16:A17"/>
    <mergeCell ref="C7:H7"/>
    <mergeCell ref="A13:H13"/>
    <mergeCell ref="A14:B15"/>
    <mergeCell ref="H14:H15"/>
    <mergeCell ref="C12:H12"/>
    <mergeCell ref="A21:H2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22" sqref="A22:H22"/>
    </sheetView>
  </sheetViews>
  <sheetFormatPr defaultColWidth="9.140625" defaultRowHeight="15"/>
  <cols>
    <col min="1" max="1" width="25.57421875" style="0" customWidth="1"/>
    <col min="2" max="2" width="31.28125" style="0" customWidth="1"/>
    <col min="3" max="8" width="14.7109375" style="0" customWidth="1"/>
  </cols>
  <sheetData>
    <row r="2" spans="1:8" ht="42" customHeight="1">
      <c r="A2" s="148" t="s">
        <v>123</v>
      </c>
      <c r="B2" s="149"/>
      <c r="C2" s="149"/>
      <c r="D2" s="149"/>
      <c r="E2" s="149"/>
      <c r="F2" s="149"/>
      <c r="G2" s="149"/>
      <c r="H2" s="149"/>
    </row>
    <row r="3" ht="15.75" thickBot="1"/>
    <row r="4" spans="1:8" ht="15.75" thickTop="1">
      <c r="A4" s="152" t="s">
        <v>0</v>
      </c>
      <c r="B4" s="153"/>
      <c r="C4" s="154" t="s">
        <v>137</v>
      </c>
      <c r="D4" s="154"/>
      <c r="E4" s="154"/>
      <c r="F4" s="154"/>
      <c r="G4" s="154"/>
      <c r="H4" s="155"/>
    </row>
    <row r="5" spans="1:8" ht="15">
      <c r="A5" s="150" t="s">
        <v>16</v>
      </c>
      <c r="B5" s="151"/>
      <c r="C5" s="124">
        <v>1326185831</v>
      </c>
      <c r="D5" s="124"/>
      <c r="E5" s="124"/>
      <c r="F5" s="124"/>
      <c r="G5" s="124"/>
      <c r="H5" s="125"/>
    </row>
    <row r="6" spans="1:8" ht="15">
      <c r="A6" s="150" t="s">
        <v>17</v>
      </c>
      <c r="B6" s="151"/>
      <c r="C6" s="124">
        <v>132601001</v>
      </c>
      <c r="D6" s="124"/>
      <c r="E6" s="124"/>
      <c r="F6" s="124"/>
      <c r="G6" s="124"/>
      <c r="H6" s="125"/>
    </row>
    <row r="7" spans="1:8" ht="15.75" thickBot="1">
      <c r="A7" s="122" t="s">
        <v>48</v>
      </c>
      <c r="B7" s="123"/>
      <c r="C7" s="124" t="s">
        <v>138</v>
      </c>
      <c r="D7" s="124"/>
      <c r="E7" s="124"/>
      <c r="F7" s="124"/>
      <c r="G7" s="124"/>
      <c r="H7" s="125"/>
    </row>
    <row r="8" spans="1:8" ht="15.75" thickTop="1">
      <c r="A8" s="139" t="s">
        <v>50</v>
      </c>
      <c r="B8" s="140"/>
      <c r="C8" s="131" t="str">
        <f>'1.1. (1)'!C8:H9</f>
        <v>Приказ "Об установлении тарифов на тепловую энергию для потребителей теплоснабжающих организаций Республики Мордовия на 2013 год" от 28 декабря 2012 г. № 122</v>
      </c>
      <c r="D8" s="132"/>
      <c r="E8" s="132"/>
      <c r="F8" s="132"/>
      <c r="G8" s="132"/>
      <c r="H8" s="133"/>
    </row>
    <row r="9" spans="1:8" ht="15">
      <c r="A9" s="137"/>
      <c r="B9" s="138"/>
      <c r="C9" s="134"/>
      <c r="D9" s="135"/>
      <c r="E9" s="135"/>
      <c r="F9" s="135"/>
      <c r="G9" s="135"/>
      <c r="H9" s="136"/>
    </row>
    <row r="10" spans="1:8" ht="30.75" customHeight="1">
      <c r="A10" s="137" t="s">
        <v>14</v>
      </c>
      <c r="B10" s="138"/>
      <c r="C10" s="141" t="s">
        <v>139</v>
      </c>
      <c r="D10" s="142"/>
      <c r="E10" s="142"/>
      <c r="F10" s="142"/>
      <c r="G10" s="142"/>
      <c r="H10" s="143"/>
    </row>
    <row r="11" spans="1:8" ht="15">
      <c r="A11" s="137" t="s">
        <v>49</v>
      </c>
      <c r="B11" s="138"/>
      <c r="C11" s="144" t="s">
        <v>177</v>
      </c>
      <c r="D11" s="144"/>
      <c r="E11" s="144"/>
      <c r="F11" s="144"/>
      <c r="G11" s="144"/>
      <c r="H11" s="145"/>
    </row>
    <row r="12" spans="1:8" ht="15.75" thickBot="1">
      <c r="A12" s="146" t="s">
        <v>1</v>
      </c>
      <c r="B12" s="147"/>
      <c r="C12" s="128" t="str">
        <f>'1.1. (1)'!C12:H12</f>
        <v>"Известия Мордовии"  от 29.12.2012г  № 200(24.802)-69</v>
      </c>
      <c r="D12" s="128"/>
      <c r="E12" s="128"/>
      <c r="F12" s="128"/>
      <c r="G12" s="128"/>
      <c r="H12" s="129"/>
    </row>
    <row r="13" spans="1:8" ht="16.5" thickBot="1" thickTop="1">
      <c r="A13" s="126" t="s">
        <v>24</v>
      </c>
      <c r="B13" s="126"/>
      <c r="C13" s="126"/>
      <c r="D13" s="126"/>
      <c r="E13" s="126"/>
      <c r="F13" s="126"/>
      <c r="G13" s="126"/>
      <c r="H13" s="126"/>
    </row>
    <row r="14" spans="1:8" ht="15" customHeight="1" thickBot="1" thickTop="1">
      <c r="A14" s="127" t="s">
        <v>22</v>
      </c>
      <c r="B14" s="127"/>
      <c r="C14" s="127" t="s">
        <v>7</v>
      </c>
      <c r="D14" s="127" t="s">
        <v>12</v>
      </c>
      <c r="E14" s="127"/>
      <c r="F14" s="127"/>
      <c r="G14" s="127"/>
      <c r="H14" s="127" t="s">
        <v>15</v>
      </c>
    </row>
    <row r="15" spans="1:8" ht="49.5" customHeight="1" thickBot="1" thickTop="1">
      <c r="A15" s="127"/>
      <c r="B15" s="127"/>
      <c r="C15" s="127"/>
      <c r="D15" s="20" t="s">
        <v>8</v>
      </c>
      <c r="E15" s="20" t="s">
        <v>9</v>
      </c>
      <c r="F15" s="20" t="s">
        <v>10</v>
      </c>
      <c r="G15" s="20" t="s">
        <v>11</v>
      </c>
      <c r="H15" s="127"/>
    </row>
    <row r="16" spans="1:8" ht="16.5" thickBot="1" thickTop="1">
      <c r="A16" s="121" t="s">
        <v>153</v>
      </c>
      <c r="B16" s="19" t="s">
        <v>13</v>
      </c>
      <c r="C16" s="80">
        <v>1107.5</v>
      </c>
      <c r="D16" s="80" t="s">
        <v>155</v>
      </c>
      <c r="E16" s="80">
        <v>1156.3</v>
      </c>
      <c r="F16" s="80">
        <v>1193.5</v>
      </c>
      <c r="G16" s="80" t="s">
        <v>155</v>
      </c>
      <c r="H16" s="4" t="s">
        <v>155</v>
      </c>
    </row>
    <row r="17" spans="1:8" ht="16.5" thickBot="1" thickTop="1">
      <c r="A17" s="121"/>
      <c r="B17" s="19" t="s">
        <v>23</v>
      </c>
      <c r="C17" s="80" t="s">
        <v>155</v>
      </c>
      <c r="D17" s="80" t="s">
        <v>155</v>
      </c>
      <c r="E17" s="80" t="s">
        <v>155</v>
      </c>
      <c r="F17" s="80" t="s">
        <v>155</v>
      </c>
      <c r="G17" s="80" t="s">
        <v>155</v>
      </c>
      <c r="H17" s="4" t="s">
        <v>155</v>
      </c>
    </row>
    <row r="18" spans="1:8" ht="16.5" thickBot="1" thickTop="1">
      <c r="A18" s="121" t="s">
        <v>154</v>
      </c>
      <c r="B18" s="19" t="s">
        <v>13</v>
      </c>
      <c r="C18" s="80">
        <v>1306.85</v>
      </c>
      <c r="D18" s="80" t="s">
        <v>155</v>
      </c>
      <c r="E18" s="80" t="s">
        <v>155</v>
      </c>
      <c r="F18" s="80" t="s">
        <v>155</v>
      </c>
      <c r="G18" s="80" t="s">
        <v>155</v>
      </c>
      <c r="H18" s="4" t="s">
        <v>155</v>
      </c>
    </row>
    <row r="19" spans="1:8" ht="16.5" thickBot="1" thickTop="1">
      <c r="A19" s="121"/>
      <c r="B19" s="19" t="s">
        <v>23</v>
      </c>
      <c r="C19" s="80" t="s">
        <v>155</v>
      </c>
      <c r="D19" s="80" t="s">
        <v>155</v>
      </c>
      <c r="E19" s="80" t="s">
        <v>155</v>
      </c>
      <c r="F19" s="80" t="s">
        <v>155</v>
      </c>
      <c r="G19" s="80" t="s">
        <v>155</v>
      </c>
      <c r="H19" s="4" t="s">
        <v>155</v>
      </c>
    </row>
    <row r="20" ht="15.75" thickTop="1"/>
    <row r="21" spans="1:8" ht="26.25" customHeight="1">
      <c r="A21" s="130" t="s">
        <v>132</v>
      </c>
      <c r="B21" s="130"/>
      <c r="C21" s="130"/>
      <c r="D21" s="130"/>
      <c r="E21" s="130"/>
      <c r="F21" s="130"/>
      <c r="G21" s="130"/>
      <c r="H21" s="130"/>
    </row>
    <row r="22" spans="1:8" ht="29.25" customHeight="1">
      <c r="A22" s="120" t="s">
        <v>201</v>
      </c>
      <c r="B22" s="120"/>
      <c r="C22" s="120"/>
      <c r="D22" s="120"/>
      <c r="E22" s="120"/>
      <c r="F22" s="120"/>
      <c r="G22" s="120"/>
      <c r="H22" s="120"/>
    </row>
  </sheetData>
  <sheetProtection/>
  <mergeCells count="26">
    <mergeCell ref="A2:H2"/>
    <mergeCell ref="A4:B4"/>
    <mergeCell ref="C4:H4"/>
    <mergeCell ref="A5:B5"/>
    <mergeCell ref="C5:H5"/>
    <mergeCell ref="A6:B6"/>
    <mergeCell ref="C6:H6"/>
    <mergeCell ref="C7:H7"/>
    <mergeCell ref="A8:B9"/>
    <mergeCell ref="C8:H9"/>
    <mergeCell ref="A11:B11"/>
    <mergeCell ref="C11:H11"/>
    <mergeCell ref="A12:B12"/>
    <mergeCell ref="C12:H12"/>
    <mergeCell ref="A10:B10"/>
    <mergeCell ref="C10:H10"/>
    <mergeCell ref="A7:B7"/>
    <mergeCell ref="A22:H22"/>
    <mergeCell ref="A21:H21"/>
    <mergeCell ref="A13:H13"/>
    <mergeCell ref="A14:B15"/>
    <mergeCell ref="C14:C15"/>
    <mergeCell ref="D14:G14"/>
    <mergeCell ref="H14:H15"/>
    <mergeCell ref="A16:A17"/>
    <mergeCell ref="A18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zoomScalePageLayoutView="0" workbookViewId="0" topLeftCell="A44">
      <selection activeCell="B40" sqref="B40"/>
    </sheetView>
  </sheetViews>
  <sheetFormatPr defaultColWidth="9.140625" defaultRowHeight="15"/>
  <cols>
    <col min="1" max="1" width="43.421875" style="0" customWidth="1"/>
    <col min="2" max="2" width="60.7109375" style="0" customWidth="1"/>
    <col min="3" max="3" width="10.00390625" style="0" bestFit="1" customWidth="1"/>
    <col min="5" max="5" width="18.00390625" style="0" customWidth="1"/>
    <col min="6" max="6" width="11.00390625" style="0" bestFit="1" customWidth="1"/>
  </cols>
  <sheetData>
    <row r="2" spans="1:2" ht="36" customHeight="1">
      <c r="A2" s="148" t="s">
        <v>124</v>
      </c>
      <c r="B2" s="157"/>
    </row>
    <row r="3" ht="14.25" customHeight="1"/>
    <row r="4" spans="1:2" ht="15">
      <c r="A4" s="5" t="s">
        <v>0</v>
      </c>
      <c r="B4" s="54" t="s">
        <v>137</v>
      </c>
    </row>
    <row r="5" spans="1:2" ht="15">
      <c r="A5" s="5" t="s">
        <v>16</v>
      </c>
      <c r="B5" s="54">
        <v>1326185831</v>
      </c>
    </row>
    <row r="6" spans="1:2" ht="15">
      <c r="A6" s="5" t="s">
        <v>17</v>
      </c>
      <c r="B6" s="54">
        <v>132601001</v>
      </c>
    </row>
    <row r="7" spans="1:2" ht="15">
      <c r="A7" s="5" t="s">
        <v>51</v>
      </c>
      <c r="B7" s="54" t="s">
        <v>138</v>
      </c>
    </row>
    <row r="8" spans="1:2" ht="15">
      <c r="A8" s="5" t="s">
        <v>52</v>
      </c>
      <c r="B8" s="76" t="s">
        <v>178</v>
      </c>
    </row>
    <row r="10" ht="14.25" customHeight="1" thickBot="1"/>
    <row r="11" spans="1:2" ht="16.5" thickBot="1" thickTop="1">
      <c r="A11" s="6" t="s">
        <v>2</v>
      </c>
      <c r="B11" s="7" t="s">
        <v>3</v>
      </c>
    </row>
    <row r="12" spans="1:2" ht="31.5" customHeight="1" thickBot="1" thickTop="1">
      <c r="A12" s="30" t="s">
        <v>59</v>
      </c>
      <c r="B12" s="53" t="s">
        <v>144</v>
      </c>
    </row>
    <row r="13" spans="1:6" ht="16.5" thickBot="1" thickTop="1">
      <c r="A13" s="30" t="s">
        <v>60</v>
      </c>
      <c r="B13" s="67">
        <f>B14-B30+B31</f>
        <v>2147977.382295582</v>
      </c>
      <c r="E13" s="82"/>
      <c r="F13" s="83"/>
    </row>
    <row r="14" spans="1:2" ht="48.75" customHeight="1" thickTop="1">
      <c r="A14" s="24" t="s">
        <v>61</v>
      </c>
      <c r="B14" s="68">
        <f>B15+B16+B17+B20+B21+B22+B23+B24+B26+B28+B29</f>
        <v>2108653.581295582</v>
      </c>
    </row>
    <row r="15" spans="1:2" ht="30">
      <c r="A15" s="25" t="s">
        <v>25</v>
      </c>
      <c r="B15" s="69">
        <v>990649.63</v>
      </c>
    </row>
    <row r="16" spans="1:2" ht="15">
      <c r="A16" s="25" t="s">
        <v>109</v>
      </c>
      <c r="B16" s="69">
        <f>'2.1'!B18</f>
        <v>342560.66</v>
      </c>
    </row>
    <row r="17" spans="1:2" ht="60">
      <c r="A17" s="25" t="s">
        <v>27</v>
      </c>
      <c r="B17" s="69">
        <f>B18*B19</f>
        <v>129256.016295582</v>
      </c>
    </row>
    <row r="18" spans="1:2" ht="15">
      <c r="A18" s="26" t="s">
        <v>53</v>
      </c>
      <c r="B18" s="69">
        <v>3.9165147693936784</v>
      </c>
    </row>
    <row r="19" spans="1:2" ht="15">
      <c r="A19" s="26" t="s">
        <v>28</v>
      </c>
      <c r="B19" s="69">
        <v>33002.816</v>
      </c>
    </row>
    <row r="20" spans="1:2" ht="35.25" customHeight="1">
      <c r="A20" s="25" t="s">
        <v>29</v>
      </c>
      <c r="B20" s="69">
        <v>5565.797</v>
      </c>
    </row>
    <row r="21" spans="1:2" ht="30">
      <c r="A21" s="25" t="s">
        <v>30</v>
      </c>
      <c r="B21" s="69">
        <f>0.195252594691837*8412.908</f>
        <v>1642.642115903713</v>
      </c>
    </row>
    <row r="22" spans="1:2" ht="45">
      <c r="A22" s="25" t="s">
        <v>31</v>
      </c>
      <c r="B22" s="69">
        <f>173757.423+52127.227-B25-B27</f>
        <v>110455.33987292774</v>
      </c>
    </row>
    <row r="23" spans="1:6" ht="60">
      <c r="A23" s="25" t="s">
        <v>32</v>
      </c>
      <c r="B23" s="69">
        <f>71595.56+122576.882</f>
        <v>194172.44199999998</v>
      </c>
      <c r="D23" s="81"/>
      <c r="E23" s="81"/>
      <c r="F23" s="81"/>
    </row>
    <row r="24" spans="1:6" ht="30">
      <c r="A24" s="25" t="s">
        <v>33</v>
      </c>
      <c r="B24" s="69">
        <f>B25+8412.908-B21+6879.027+301.64</f>
        <v>125017.56135704517</v>
      </c>
      <c r="D24" s="81"/>
      <c r="E24" s="81"/>
      <c r="F24" s="81"/>
    </row>
    <row r="25" spans="1:2" ht="30">
      <c r="A25" s="27" t="s">
        <v>34</v>
      </c>
      <c r="B25" s="69">
        <v>111066.62847294888</v>
      </c>
    </row>
    <row r="26" spans="1:2" ht="30">
      <c r="A26" s="25" t="s">
        <v>35</v>
      </c>
      <c r="B26" s="69">
        <f>B27+266546.234-B29-(6879.027+301.64)-122576.882</f>
        <v>132257.31665412342</v>
      </c>
    </row>
    <row r="27" spans="1:2" ht="30">
      <c r="A27" s="27" t="s">
        <v>36</v>
      </c>
      <c r="B27" s="69">
        <v>4362.681654123405</v>
      </c>
    </row>
    <row r="28" spans="1:2" ht="45">
      <c r="A28" s="25" t="s">
        <v>37</v>
      </c>
      <c r="B28" s="69">
        <v>68182.126</v>
      </c>
    </row>
    <row r="29" spans="1:3" ht="75.75" thickBot="1">
      <c r="A29" s="28" t="s">
        <v>125</v>
      </c>
      <c r="B29" s="70">
        <f>8894.05-0</f>
        <v>8894.05</v>
      </c>
      <c r="C29" s="116"/>
    </row>
    <row r="30" spans="1:3" ht="31.5" thickBot="1" thickTop="1">
      <c r="A30" s="29" t="s">
        <v>206</v>
      </c>
      <c r="B30" s="117">
        <v>14406.182</v>
      </c>
      <c r="C30" s="116"/>
    </row>
    <row r="31" spans="1:2" ht="31.5" thickBot="1" thickTop="1">
      <c r="A31" s="29" t="s">
        <v>204</v>
      </c>
      <c r="B31" s="71">
        <v>53729.983</v>
      </c>
    </row>
    <row r="32" spans="1:2" ht="30.75" thickTop="1">
      <c r="A32" s="24" t="s">
        <v>205</v>
      </c>
      <c r="B32" s="68">
        <f>B33</f>
        <v>31076.1</v>
      </c>
    </row>
    <row r="33" spans="1:2" ht="91.5" customHeight="1" thickBot="1">
      <c r="A33" s="28" t="s">
        <v>4</v>
      </c>
      <c r="B33" s="70">
        <v>31076.1</v>
      </c>
    </row>
    <row r="34" spans="1:2" ht="30.75" thickTop="1">
      <c r="A34" s="24" t="s">
        <v>207</v>
      </c>
      <c r="B34" s="68" t="s">
        <v>224</v>
      </c>
    </row>
    <row r="35" spans="1:2" ht="30.75" thickBot="1">
      <c r="A35" s="28" t="s">
        <v>6</v>
      </c>
      <c r="B35" s="70" t="s">
        <v>224</v>
      </c>
    </row>
    <row r="36" spans="1:2" ht="61.5" thickBot="1" thickTop="1">
      <c r="A36" s="30" t="s">
        <v>208</v>
      </c>
      <c r="B36" s="67" t="s">
        <v>224</v>
      </c>
    </row>
    <row r="37" spans="1:2" ht="31.5" thickBot="1" thickTop="1">
      <c r="A37" s="30" t="s">
        <v>209</v>
      </c>
      <c r="B37" s="67">
        <v>668</v>
      </c>
    </row>
    <row r="38" spans="1:2" ht="16.5" thickBot="1" thickTop="1">
      <c r="A38" s="30" t="s">
        <v>210</v>
      </c>
      <c r="B38" s="67">
        <v>258</v>
      </c>
    </row>
    <row r="39" spans="1:2" ht="31.5" thickBot="1" thickTop="1">
      <c r="A39" s="30" t="s">
        <v>211</v>
      </c>
      <c r="B39" s="67">
        <v>652.569</v>
      </c>
    </row>
    <row r="40" spans="1:2" ht="31.5" thickBot="1" thickTop="1">
      <c r="A40" s="30" t="s">
        <v>212</v>
      </c>
      <c r="B40" s="67">
        <v>1826.079</v>
      </c>
    </row>
    <row r="41" spans="1:2" ht="30.75" thickTop="1">
      <c r="A41" s="24" t="s">
        <v>213</v>
      </c>
      <c r="B41" s="68">
        <v>2040.6430000000003</v>
      </c>
    </row>
    <row r="42" spans="1:2" ht="15">
      <c r="A42" s="25" t="s">
        <v>5</v>
      </c>
      <c r="B42" s="78">
        <v>1771.2830000000004</v>
      </c>
    </row>
    <row r="43" spans="1:2" ht="15.75" thickBot="1">
      <c r="A43" s="28" t="s">
        <v>55</v>
      </c>
      <c r="B43" s="79">
        <v>269.36</v>
      </c>
    </row>
    <row r="44" spans="1:2" ht="32.25" customHeight="1" thickBot="1" thickTop="1">
      <c r="A44" s="30" t="s">
        <v>214</v>
      </c>
      <c r="B44" s="67">
        <v>16.9002641160877</v>
      </c>
    </row>
    <row r="45" spans="1:2" ht="46.5" thickBot="1" thickTop="1">
      <c r="A45" s="30" t="s">
        <v>215</v>
      </c>
      <c r="B45" s="67">
        <v>97.68</v>
      </c>
    </row>
    <row r="46" spans="1:2" ht="31.5" thickBot="1" thickTop="1">
      <c r="A46" s="30" t="s">
        <v>216</v>
      </c>
      <c r="B46" s="67">
        <v>542</v>
      </c>
    </row>
    <row r="47" spans="1:2" ht="16.5" thickBot="1" thickTop="1">
      <c r="A47" s="30" t="s">
        <v>217</v>
      </c>
      <c r="B47" s="67" t="s">
        <v>224</v>
      </c>
    </row>
    <row r="48" spans="1:2" ht="31.5" thickBot="1" thickTop="1">
      <c r="A48" s="30" t="s">
        <v>218</v>
      </c>
      <c r="B48" s="77">
        <v>28</v>
      </c>
    </row>
    <row r="49" spans="1:2" ht="16.5" thickBot="1" thickTop="1">
      <c r="A49" s="30" t="s">
        <v>219</v>
      </c>
      <c r="B49" s="77">
        <v>101</v>
      </c>
    </row>
    <row r="50" spans="1:2" ht="33.75" customHeight="1" thickBot="1" thickTop="1">
      <c r="A50" s="30" t="s">
        <v>220</v>
      </c>
      <c r="B50" s="77">
        <v>470</v>
      </c>
    </row>
    <row r="51" spans="1:2" ht="46.5" thickBot="1" thickTop="1">
      <c r="A51" s="30" t="s">
        <v>221</v>
      </c>
      <c r="B51" s="67">
        <v>161.07700045432938</v>
      </c>
    </row>
    <row r="52" spans="1:2" ht="46.5" thickBot="1" thickTop="1">
      <c r="A52" s="30" t="s">
        <v>222</v>
      </c>
      <c r="B52" s="67">
        <f>B19/B41/1000</f>
        <v>0.016172753391945578</v>
      </c>
    </row>
    <row r="53" spans="1:2" ht="46.5" thickBot="1" thickTop="1">
      <c r="A53" s="30" t="s">
        <v>223</v>
      </c>
      <c r="B53" s="67">
        <f>356400/B41/1000</f>
        <v>0.17465083309525478</v>
      </c>
    </row>
    <row r="54" spans="1:2" ht="30.75" customHeight="1" thickTop="1">
      <c r="A54" s="158"/>
      <c r="B54" s="158"/>
    </row>
    <row r="56" spans="1:2" ht="17.25" customHeight="1">
      <c r="A56" s="156" t="s">
        <v>133</v>
      </c>
      <c r="B56" s="156"/>
    </row>
    <row r="57" spans="1:2" ht="61.5" customHeight="1">
      <c r="A57" s="156" t="s">
        <v>134</v>
      </c>
      <c r="B57" s="156"/>
    </row>
    <row r="58" spans="1:2" ht="26.25" customHeight="1">
      <c r="A58" s="156" t="s">
        <v>135</v>
      </c>
      <c r="B58" s="156"/>
    </row>
    <row r="59" spans="1:2" ht="27.75" customHeight="1">
      <c r="A59" s="156"/>
      <c r="B59" s="156"/>
    </row>
    <row r="62" ht="14.25" customHeight="1"/>
  </sheetData>
  <sheetProtection/>
  <mergeCells count="6">
    <mergeCell ref="A59:B59"/>
    <mergeCell ref="A56:B56"/>
    <mergeCell ref="A2:B2"/>
    <mergeCell ref="A58:B58"/>
    <mergeCell ref="A57:B57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92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55.8515625" style="36" customWidth="1"/>
    <col min="2" max="2" width="48.8515625" style="36" customWidth="1"/>
    <col min="3" max="3" width="25.8515625" style="36" customWidth="1"/>
    <col min="4" max="16384" width="9.140625" style="36" customWidth="1"/>
  </cols>
  <sheetData>
    <row r="2" spans="1:2" ht="15">
      <c r="A2" s="148" t="s">
        <v>110</v>
      </c>
      <c r="B2" s="159"/>
    </row>
    <row r="3" spans="1:2" ht="15.75">
      <c r="A3" s="51"/>
      <c r="B3" s="52"/>
    </row>
    <row r="4" spans="1:2" ht="30">
      <c r="A4" s="5" t="s">
        <v>0</v>
      </c>
      <c r="B4" s="72" t="s">
        <v>137</v>
      </c>
    </row>
    <row r="5" spans="1:2" ht="15">
      <c r="A5" s="5" t="s">
        <v>16</v>
      </c>
      <c r="B5" s="73">
        <v>1326185831</v>
      </c>
    </row>
    <row r="6" spans="1:2" ht="15">
      <c r="A6" s="5" t="s">
        <v>17</v>
      </c>
      <c r="B6" s="73">
        <v>132601001</v>
      </c>
    </row>
    <row r="7" spans="1:2" ht="15">
      <c r="A7" s="5" t="s">
        <v>51</v>
      </c>
      <c r="B7" s="73" t="s">
        <v>138</v>
      </c>
    </row>
    <row r="8" spans="1:2" ht="15">
      <c r="A8" s="5" t="s">
        <v>52</v>
      </c>
      <c r="B8" s="73" t="str">
        <f>2!B8</f>
        <v>2013 год</v>
      </c>
    </row>
    <row r="9" ht="15.75" thickBot="1"/>
    <row r="10" spans="1:2" ht="16.5" thickBot="1" thickTop="1">
      <c r="A10" s="6" t="s">
        <v>2</v>
      </c>
      <c r="B10" s="7" t="s">
        <v>3</v>
      </c>
    </row>
    <row r="11" spans="1:2" s="32" customFormat="1" ht="15.75" thickTop="1">
      <c r="A11" s="37" t="s">
        <v>111</v>
      </c>
      <c r="B11" s="74">
        <f>B18</f>
        <v>342560.66</v>
      </c>
    </row>
    <row r="12" spans="1:2" s="32" customFormat="1" ht="15">
      <c r="A12" s="38" t="s">
        <v>67</v>
      </c>
      <c r="B12" s="31"/>
    </row>
    <row r="13" spans="1:2" s="32" customFormat="1" ht="15">
      <c r="A13" s="33" t="s">
        <v>90</v>
      </c>
      <c r="B13" s="31"/>
    </row>
    <row r="14" spans="1:2" s="32" customFormat="1" ht="15">
      <c r="A14" s="33" t="s">
        <v>89</v>
      </c>
      <c r="B14" s="31"/>
    </row>
    <row r="15" spans="1:2" s="32" customFormat="1" ht="15">
      <c r="A15" s="33" t="s">
        <v>69</v>
      </c>
      <c r="B15" s="31"/>
    </row>
    <row r="16" spans="1:2" s="32" customFormat="1" ht="15">
      <c r="A16" s="33" t="s">
        <v>26</v>
      </c>
      <c r="B16" s="31"/>
    </row>
    <row r="17" spans="1:2" s="32" customFormat="1" ht="15">
      <c r="A17" s="38" t="s">
        <v>70</v>
      </c>
      <c r="B17" s="31"/>
    </row>
    <row r="18" spans="1:2" s="32" customFormat="1" ht="15">
      <c r="A18" s="33" t="s">
        <v>92</v>
      </c>
      <c r="B18" s="74">
        <f>B23</f>
        <v>342560.66</v>
      </c>
    </row>
    <row r="19" spans="1:2" s="32" customFormat="1" ht="30">
      <c r="A19" s="33" t="s">
        <v>71</v>
      </c>
      <c r="B19" s="74">
        <f>B24</f>
        <v>3762.0088552659386</v>
      </c>
    </row>
    <row r="20" spans="1:2" s="32" customFormat="1" ht="15">
      <c r="A20" s="33" t="s">
        <v>72</v>
      </c>
      <c r="B20" s="74">
        <f>B25</f>
        <v>91057.909</v>
      </c>
    </row>
    <row r="21" spans="1:2" s="32" customFormat="1" ht="15">
      <c r="A21" s="33" t="s">
        <v>26</v>
      </c>
      <c r="B21" s="55" t="str">
        <f>B26</f>
        <v>прямые договора без торгов</v>
      </c>
    </row>
    <row r="22" spans="1:2" s="32" customFormat="1" ht="15">
      <c r="A22" s="39" t="s">
        <v>73</v>
      </c>
      <c r="B22" s="55"/>
    </row>
    <row r="23" spans="1:2" s="32" customFormat="1" ht="30">
      <c r="A23" s="33" t="s">
        <v>91</v>
      </c>
      <c r="B23" s="74">
        <f>B24*B25/1000</f>
        <v>342560.66</v>
      </c>
    </row>
    <row r="24" spans="1:2" s="32" customFormat="1" ht="15">
      <c r="A24" s="33" t="s">
        <v>93</v>
      </c>
      <c r="B24" s="74">
        <v>3762.0088552659386</v>
      </c>
    </row>
    <row r="25" spans="1:2" s="32" customFormat="1" ht="15">
      <c r="A25" s="33" t="s">
        <v>72</v>
      </c>
      <c r="B25" s="74">
        <v>91057.909</v>
      </c>
    </row>
    <row r="26" spans="1:2" s="32" customFormat="1" ht="15">
      <c r="A26" s="33" t="s">
        <v>26</v>
      </c>
      <c r="B26" s="55" t="s">
        <v>140</v>
      </c>
    </row>
    <row r="27" spans="1:2" s="32" customFormat="1" ht="15">
      <c r="A27" s="39" t="s">
        <v>75</v>
      </c>
      <c r="B27" s="55"/>
    </row>
    <row r="28" spans="1:2" s="32" customFormat="1" ht="30">
      <c r="A28" s="33" t="s">
        <v>94</v>
      </c>
      <c r="B28" s="55"/>
    </row>
    <row r="29" spans="1:2" s="32" customFormat="1" ht="15">
      <c r="A29" s="33" t="s">
        <v>74</v>
      </c>
      <c r="B29" s="31"/>
    </row>
    <row r="30" spans="1:2" s="32" customFormat="1" ht="15">
      <c r="A30" s="33" t="s">
        <v>72</v>
      </c>
      <c r="B30" s="31"/>
    </row>
    <row r="31" spans="1:2" s="32" customFormat="1" ht="15">
      <c r="A31" s="33" t="s">
        <v>26</v>
      </c>
      <c r="B31" s="31"/>
    </row>
    <row r="32" spans="1:2" s="32" customFormat="1" ht="15">
      <c r="A32" s="38" t="s">
        <v>76</v>
      </c>
      <c r="B32" s="31"/>
    </row>
    <row r="33" spans="1:2" s="32" customFormat="1" ht="15">
      <c r="A33" s="33" t="s">
        <v>95</v>
      </c>
      <c r="B33" s="31"/>
    </row>
    <row r="34" spans="1:2" s="32" customFormat="1" ht="15">
      <c r="A34" s="33" t="s">
        <v>74</v>
      </c>
      <c r="B34" s="31"/>
    </row>
    <row r="35" spans="1:2" s="32" customFormat="1" ht="15">
      <c r="A35" s="33" t="s">
        <v>77</v>
      </c>
      <c r="B35" s="31"/>
    </row>
    <row r="36" spans="1:2" s="32" customFormat="1" ht="15">
      <c r="A36" s="33" t="s">
        <v>26</v>
      </c>
      <c r="B36" s="31"/>
    </row>
    <row r="37" spans="1:2" s="32" customFormat="1" ht="15">
      <c r="A37" s="38" t="s">
        <v>78</v>
      </c>
      <c r="B37" s="31"/>
    </row>
    <row r="38" spans="1:2" s="32" customFormat="1" ht="15">
      <c r="A38" s="33" t="s">
        <v>96</v>
      </c>
      <c r="B38" s="31"/>
    </row>
    <row r="39" spans="1:2" s="32" customFormat="1" ht="15">
      <c r="A39" s="33" t="s">
        <v>68</v>
      </c>
      <c r="B39" s="31"/>
    </row>
    <row r="40" spans="1:2" s="32" customFormat="1" ht="15">
      <c r="A40" s="33" t="s">
        <v>97</v>
      </c>
      <c r="B40" s="31"/>
    </row>
    <row r="41" spans="1:2" s="32" customFormat="1" ht="15">
      <c r="A41" s="33" t="s">
        <v>26</v>
      </c>
      <c r="B41" s="31"/>
    </row>
    <row r="42" spans="1:2" s="32" customFormat="1" ht="15">
      <c r="A42" s="38" t="s">
        <v>79</v>
      </c>
      <c r="B42" s="31"/>
    </row>
    <row r="43" spans="1:2" s="32" customFormat="1" ht="15">
      <c r="A43" s="33" t="s">
        <v>98</v>
      </c>
      <c r="B43" s="31"/>
    </row>
    <row r="44" spans="1:2" s="32" customFormat="1" ht="15">
      <c r="A44" s="33" t="s">
        <v>68</v>
      </c>
      <c r="B44" s="31"/>
    </row>
    <row r="45" spans="1:2" s="32" customFormat="1" ht="15">
      <c r="A45" s="33" t="s">
        <v>97</v>
      </c>
      <c r="B45" s="31"/>
    </row>
    <row r="46" spans="1:2" s="32" customFormat="1" ht="15">
      <c r="A46" s="33" t="s">
        <v>26</v>
      </c>
      <c r="B46" s="31"/>
    </row>
    <row r="47" spans="1:2" s="32" customFormat="1" ht="15">
      <c r="A47" s="38" t="s">
        <v>80</v>
      </c>
      <c r="B47" s="31"/>
    </row>
    <row r="48" spans="1:2" s="32" customFormat="1" ht="15">
      <c r="A48" s="33" t="s">
        <v>100</v>
      </c>
      <c r="B48" s="31"/>
    </row>
    <row r="49" spans="1:2" s="32" customFormat="1" ht="15">
      <c r="A49" s="33" t="s">
        <v>68</v>
      </c>
      <c r="B49" s="31"/>
    </row>
    <row r="50" spans="1:2" s="32" customFormat="1" ht="15">
      <c r="A50" s="33" t="s">
        <v>97</v>
      </c>
      <c r="B50" s="31"/>
    </row>
    <row r="51" spans="1:2" s="32" customFormat="1" ht="15">
      <c r="A51" s="33" t="s">
        <v>26</v>
      </c>
      <c r="B51" s="31"/>
    </row>
    <row r="52" spans="1:2" s="32" customFormat="1" ht="15">
      <c r="A52" s="38" t="s">
        <v>81</v>
      </c>
      <c r="B52" s="31"/>
    </row>
    <row r="53" spans="1:2" s="32" customFormat="1" ht="15">
      <c r="A53" s="33" t="s">
        <v>101</v>
      </c>
      <c r="B53" s="31"/>
    </row>
    <row r="54" spans="1:2" s="32" customFormat="1" ht="15">
      <c r="A54" s="33" t="s">
        <v>68</v>
      </c>
      <c r="B54" s="31"/>
    </row>
    <row r="55" spans="1:2" s="32" customFormat="1" ht="15">
      <c r="A55" s="33" t="s">
        <v>97</v>
      </c>
      <c r="B55" s="31"/>
    </row>
    <row r="56" spans="1:2" s="32" customFormat="1" ht="15">
      <c r="A56" s="33" t="s">
        <v>26</v>
      </c>
      <c r="B56" s="31"/>
    </row>
    <row r="57" spans="1:2" s="32" customFormat="1" ht="15">
      <c r="A57" s="38" t="s">
        <v>82</v>
      </c>
      <c r="B57" s="31"/>
    </row>
    <row r="58" spans="1:2" s="32" customFormat="1" ht="15">
      <c r="A58" s="33" t="s">
        <v>102</v>
      </c>
      <c r="B58" s="31"/>
    </row>
    <row r="59" spans="1:2" s="32" customFormat="1" ht="15">
      <c r="A59" s="33" t="s">
        <v>68</v>
      </c>
      <c r="B59" s="31"/>
    </row>
    <row r="60" spans="1:2" s="32" customFormat="1" ht="15">
      <c r="A60" s="33" t="s">
        <v>97</v>
      </c>
      <c r="B60" s="31"/>
    </row>
    <row r="61" spans="1:2" s="32" customFormat="1" ht="15">
      <c r="A61" s="33" t="s">
        <v>26</v>
      </c>
      <c r="B61" s="31"/>
    </row>
    <row r="62" spans="1:2" s="32" customFormat="1" ht="15">
      <c r="A62" s="38" t="s">
        <v>83</v>
      </c>
      <c r="B62" s="31"/>
    </row>
    <row r="63" spans="1:2" s="32" customFormat="1" ht="15">
      <c r="A63" s="33" t="s">
        <v>103</v>
      </c>
      <c r="B63" s="31"/>
    </row>
    <row r="64" spans="1:2" s="32" customFormat="1" ht="15">
      <c r="A64" s="33" t="s">
        <v>68</v>
      </c>
      <c r="B64" s="31"/>
    </row>
    <row r="65" spans="1:2" s="32" customFormat="1" ht="15">
      <c r="A65" s="33" t="s">
        <v>97</v>
      </c>
      <c r="B65" s="31"/>
    </row>
    <row r="66" spans="1:2" s="32" customFormat="1" ht="15">
      <c r="A66" s="33" t="s">
        <v>26</v>
      </c>
      <c r="B66" s="31"/>
    </row>
    <row r="67" spans="1:2" s="32" customFormat="1" ht="15">
      <c r="A67" s="38" t="s">
        <v>84</v>
      </c>
      <c r="B67" s="31"/>
    </row>
    <row r="68" spans="1:2" s="32" customFormat="1" ht="15">
      <c r="A68" s="33" t="s">
        <v>104</v>
      </c>
      <c r="B68" s="31"/>
    </row>
    <row r="69" spans="1:2" s="32" customFormat="1" ht="15">
      <c r="A69" s="33" t="s">
        <v>68</v>
      </c>
      <c r="B69" s="31"/>
    </row>
    <row r="70" spans="1:2" s="32" customFormat="1" ht="15">
      <c r="A70" s="33" t="s">
        <v>97</v>
      </c>
      <c r="B70" s="31"/>
    </row>
    <row r="71" spans="1:2" s="32" customFormat="1" ht="15">
      <c r="A71" s="33" t="s">
        <v>26</v>
      </c>
      <c r="B71" s="31"/>
    </row>
    <row r="72" spans="1:2" s="32" customFormat="1" ht="15">
      <c r="A72" s="38" t="s">
        <v>85</v>
      </c>
      <c r="B72" s="31"/>
    </row>
    <row r="73" spans="1:2" s="32" customFormat="1" ht="15">
      <c r="A73" s="33" t="s">
        <v>105</v>
      </c>
      <c r="B73" s="31"/>
    </row>
    <row r="74" spans="1:2" s="32" customFormat="1" ht="15">
      <c r="A74" s="33" t="s">
        <v>68</v>
      </c>
      <c r="B74" s="31"/>
    </row>
    <row r="75" spans="1:2" s="32" customFormat="1" ht="15">
      <c r="A75" s="33" t="s">
        <v>97</v>
      </c>
      <c r="B75" s="31"/>
    </row>
    <row r="76" spans="1:2" s="32" customFormat="1" ht="15">
      <c r="A76" s="33" t="s">
        <v>26</v>
      </c>
      <c r="B76" s="31"/>
    </row>
    <row r="77" spans="1:2" s="32" customFormat="1" ht="15">
      <c r="A77" s="38" t="s">
        <v>86</v>
      </c>
      <c r="B77" s="31"/>
    </row>
    <row r="78" spans="1:2" s="32" customFormat="1" ht="15">
      <c r="A78" s="33" t="s">
        <v>106</v>
      </c>
      <c r="B78" s="31"/>
    </row>
    <row r="79" spans="1:2" s="32" customFormat="1" ht="15">
      <c r="A79" s="33" t="s">
        <v>68</v>
      </c>
      <c r="B79" s="31"/>
    </row>
    <row r="80" spans="1:2" s="32" customFormat="1" ht="15">
      <c r="A80" s="33" t="s">
        <v>97</v>
      </c>
      <c r="B80" s="31"/>
    </row>
    <row r="81" spans="1:2" s="32" customFormat="1" ht="15">
      <c r="A81" s="33" t="s">
        <v>26</v>
      </c>
      <c r="B81" s="31"/>
    </row>
    <row r="82" spans="1:2" ht="15">
      <c r="A82" s="38" t="s">
        <v>87</v>
      </c>
      <c r="B82" s="40"/>
    </row>
    <row r="83" spans="1:2" ht="15">
      <c r="A83" s="33" t="s">
        <v>99</v>
      </c>
      <c r="B83" s="40"/>
    </row>
    <row r="84" spans="1:2" ht="15">
      <c r="A84" s="33" t="s">
        <v>26</v>
      </c>
      <c r="B84" s="40"/>
    </row>
    <row r="85" spans="1:2" ht="15">
      <c r="A85" s="33" t="s">
        <v>121</v>
      </c>
      <c r="B85" s="40"/>
    </row>
    <row r="86" spans="1:2" ht="15">
      <c r="A86" s="33" t="s">
        <v>88</v>
      </c>
      <c r="B86" s="40"/>
    </row>
    <row r="87" spans="1:2" ht="15">
      <c r="A87" s="38" t="s">
        <v>107</v>
      </c>
      <c r="B87" s="40"/>
    </row>
    <row r="88" spans="1:2" s="32" customFormat="1" ht="15">
      <c r="A88" s="33" t="s">
        <v>108</v>
      </c>
      <c r="B88" s="31"/>
    </row>
    <row r="89" spans="1:2" s="32" customFormat="1" ht="15">
      <c r="A89" s="33" t="s">
        <v>68</v>
      </c>
      <c r="B89" s="31"/>
    </row>
    <row r="90" spans="1:2" s="32" customFormat="1" ht="15">
      <c r="A90" s="33" t="s">
        <v>97</v>
      </c>
      <c r="B90" s="31"/>
    </row>
    <row r="91" spans="1:2" s="32" customFormat="1" ht="15.75" thickBot="1">
      <c r="A91" s="33" t="s">
        <v>26</v>
      </c>
      <c r="B91" s="34"/>
    </row>
    <row r="92" ht="15">
      <c r="A92" s="35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9">
      <selection activeCell="F21" sqref="F21"/>
    </sheetView>
  </sheetViews>
  <sheetFormatPr defaultColWidth="9.140625" defaultRowHeight="15"/>
  <cols>
    <col min="1" max="1" width="49.28125" style="56" customWidth="1"/>
    <col min="2" max="2" width="32.57421875" style="56" customWidth="1"/>
    <col min="3" max="3" width="20.140625" style="56" customWidth="1"/>
    <col min="4" max="4" width="0" style="56" hidden="1" customWidth="1"/>
    <col min="5" max="16384" width="9.140625" style="56" customWidth="1"/>
  </cols>
  <sheetData>
    <row r="2" spans="1:3" ht="15.75">
      <c r="A2" s="148" t="s">
        <v>129</v>
      </c>
      <c r="B2" s="148"/>
      <c r="C2" s="148"/>
    </row>
    <row r="3" spans="1:3" ht="16.5" thickBot="1">
      <c r="A3" s="148"/>
      <c r="B3" s="148"/>
      <c r="C3" s="148"/>
    </row>
    <row r="4" spans="1:3" ht="15">
      <c r="A4" s="164" t="s">
        <v>0</v>
      </c>
      <c r="B4" s="166" t="s">
        <v>137</v>
      </c>
      <c r="C4" s="167"/>
    </row>
    <row r="5" spans="1:3" ht="15.75" thickBot="1">
      <c r="A5" s="165"/>
      <c r="B5" s="168"/>
      <c r="C5" s="169"/>
    </row>
    <row r="6" spans="1:3" ht="15.75" thickBot="1">
      <c r="A6" s="13" t="s">
        <v>16</v>
      </c>
      <c r="B6" s="163">
        <v>1326185831</v>
      </c>
      <c r="C6" s="163"/>
    </row>
    <row r="7" spans="1:3" ht="15.75" thickBot="1">
      <c r="A7" s="13" t="s">
        <v>17</v>
      </c>
      <c r="B7" s="163">
        <v>132601001</v>
      </c>
      <c r="C7" s="163"/>
    </row>
    <row r="8" spans="1:3" ht="15.75" thickBot="1">
      <c r="A8" s="13" t="s">
        <v>51</v>
      </c>
      <c r="B8" s="163" t="s">
        <v>138</v>
      </c>
      <c r="C8" s="163"/>
    </row>
    <row r="9" spans="1:3" ht="18" customHeight="1">
      <c r="A9" s="148"/>
      <c r="B9" s="148"/>
      <c r="C9" s="148"/>
    </row>
    <row r="10" spans="1:3" ht="37.5" customHeight="1">
      <c r="A10" s="17" t="s">
        <v>62</v>
      </c>
      <c r="B10" s="161" t="s">
        <v>179</v>
      </c>
      <c r="C10" s="162"/>
    </row>
    <row r="11" spans="1:3" ht="39" customHeight="1">
      <c r="A11" s="17" t="s">
        <v>63</v>
      </c>
      <c r="B11" s="161" t="s">
        <v>141</v>
      </c>
      <c r="C11" s="162"/>
    </row>
    <row r="12" spans="1:3" ht="30">
      <c r="A12" s="18" t="s">
        <v>64</v>
      </c>
      <c r="B12" s="161" t="s">
        <v>198</v>
      </c>
      <c r="C12" s="162"/>
    </row>
    <row r="14" spans="1:3" ht="15">
      <c r="A14" s="170" t="s">
        <v>65</v>
      </c>
      <c r="B14" s="170"/>
      <c r="C14" s="170"/>
    </row>
    <row r="15" spans="1:3" ht="45.75" thickBot="1">
      <c r="A15" s="15" t="s">
        <v>142</v>
      </c>
      <c r="B15" s="16" t="s">
        <v>180</v>
      </c>
      <c r="C15" s="16" t="s">
        <v>38</v>
      </c>
    </row>
    <row r="16" spans="1:3" ht="15.75" thickBot="1">
      <c r="A16" s="57" t="s">
        <v>57</v>
      </c>
      <c r="B16" s="58">
        <f>SUM(B17:B25)</f>
        <v>102671.66</v>
      </c>
      <c r="C16" s="59"/>
    </row>
    <row r="17" spans="1:4" ht="45">
      <c r="A17" s="60" t="s">
        <v>187</v>
      </c>
      <c r="B17" s="61">
        <v>9622.8</v>
      </c>
      <c r="C17" s="62" t="s">
        <v>196</v>
      </c>
      <c r="D17" s="56">
        <f>B17/$B$16*100</f>
        <v>9.372401303339206</v>
      </c>
    </row>
    <row r="18" spans="1:4" ht="45">
      <c r="A18" s="60" t="s">
        <v>188</v>
      </c>
      <c r="B18" s="61">
        <v>21453.3</v>
      </c>
      <c r="C18" s="62" t="s">
        <v>196</v>
      </c>
      <c r="D18" s="56">
        <f aca="true" t="shared" si="0" ref="D18:D25">B18/$B$16*100</f>
        <v>20.895055169070023</v>
      </c>
    </row>
    <row r="19" spans="1:4" ht="45">
      <c r="A19" s="60" t="s">
        <v>189</v>
      </c>
      <c r="B19" s="61">
        <v>2112</v>
      </c>
      <c r="C19" s="62" t="s">
        <v>197</v>
      </c>
      <c r="D19" s="56">
        <f t="shared" si="0"/>
        <v>2.0570428100607314</v>
      </c>
    </row>
    <row r="20" spans="1:4" ht="45">
      <c r="A20" s="60" t="s">
        <v>190</v>
      </c>
      <c r="B20" s="61">
        <v>14249</v>
      </c>
      <c r="C20" s="62" t="s">
        <v>197</v>
      </c>
      <c r="D20" s="56">
        <f t="shared" si="0"/>
        <v>13.878221117687199</v>
      </c>
    </row>
    <row r="21" spans="1:4" ht="45">
      <c r="A21" s="60" t="s">
        <v>191</v>
      </c>
      <c r="B21" s="61">
        <v>10464</v>
      </c>
      <c r="C21" s="62" t="s">
        <v>197</v>
      </c>
      <c r="D21" s="56">
        <f t="shared" si="0"/>
        <v>10.191712104391804</v>
      </c>
    </row>
    <row r="22" spans="1:4" ht="30">
      <c r="A22" s="60" t="s">
        <v>192</v>
      </c>
      <c r="B22" s="61">
        <v>16386.666</v>
      </c>
      <c r="C22" s="62" t="s">
        <v>197</v>
      </c>
      <c r="D22" s="56">
        <f t="shared" si="0"/>
        <v>15.960262062578906</v>
      </c>
    </row>
    <row r="23" spans="1:4" ht="45">
      <c r="A23" s="60" t="s">
        <v>193</v>
      </c>
      <c r="B23" s="61">
        <v>7711.68</v>
      </c>
      <c r="C23" s="62" t="s">
        <v>197</v>
      </c>
      <c r="D23" s="56">
        <f t="shared" si="0"/>
        <v>7.511011315099026</v>
      </c>
    </row>
    <row r="24" spans="1:4" ht="15">
      <c r="A24" s="60" t="s">
        <v>194</v>
      </c>
      <c r="B24" s="61">
        <v>20044.404000000006</v>
      </c>
      <c r="C24" s="62" t="s">
        <v>197</v>
      </c>
      <c r="D24" s="56">
        <f t="shared" si="0"/>
        <v>19.522820610867697</v>
      </c>
    </row>
    <row r="25" spans="1:4" ht="15">
      <c r="A25" s="60" t="s">
        <v>195</v>
      </c>
      <c r="B25" s="61">
        <v>627.81</v>
      </c>
      <c r="C25" s="62" t="s">
        <v>197</v>
      </c>
      <c r="D25" s="56">
        <f t="shared" si="0"/>
        <v>0.6114735069054108</v>
      </c>
    </row>
    <row r="27" spans="1:3" ht="15">
      <c r="A27" s="160" t="s">
        <v>143</v>
      </c>
      <c r="B27" s="160"/>
      <c r="C27" s="160"/>
    </row>
  </sheetData>
  <sheetProtection/>
  <mergeCells count="13">
    <mergeCell ref="A2:C2"/>
    <mergeCell ref="A4:A5"/>
    <mergeCell ref="B4:C5"/>
    <mergeCell ref="B6:C6"/>
    <mergeCell ref="A14:C14"/>
    <mergeCell ref="B10:C10"/>
    <mergeCell ref="A27:C27"/>
    <mergeCell ref="B11:C11"/>
    <mergeCell ref="B8:C8"/>
    <mergeCell ref="A3:C3"/>
    <mergeCell ref="A9:C9"/>
    <mergeCell ref="B12:C12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7"/>
  <sheetViews>
    <sheetView zoomScale="78" zoomScaleNormal="78" zoomScalePageLayoutView="0" workbookViewId="0" topLeftCell="A1">
      <selection activeCell="D158" sqref="D158"/>
    </sheetView>
  </sheetViews>
  <sheetFormatPr defaultColWidth="9.140625" defaultRowHeight="15" outlineLevelRow="1"/>
  <cols>
    <col min="1" max="1" width="50.57421875" style="1" customWidth="1"/>
    <col min="2" max="2" width="26.28125" style="1" customWidth="1"/>
    <col min="3" max="3" width="25.7109375" style="0" customWidth="1"/>
    <col min="4" max="4" width="25.421875" style="0" customWidth="1"/>
  </cols>
  <sheetData>
    <row r="2" spans="1:4" ht="15.75">
      <c r="A2" s="183" t="s">
        <v>126</v>
      </c>
      <c r="B2" s="184"/>
      <c r="C2" s="184"/>
      <c r="D2" s="184"/>
    </row>
    <row r="3" spans="1:2" ht="16.5" thickBot="1">
      <c r="A3" s="41"/>
      <c r="B3" s="41"/>
    </row>
    <row r="4" spans="1:5" ht="15.75" thickBot="1">
      <c r="A4" s="14" t="s">
        <v>0</v>
      </c>
      <c r="B4" s="179" t="s">
        <v>137</v>
      </c>
      <c r="C4" s="180"/>
      <c r="D4" s="181"/>
      <c r="E4" s="21"/>
    </row>
    <row r="5" spans="1:5" ht="15.75" thickBot="1">
      <c r="A5" s="13" t="s">
        <v>16</v>
      </c>
      <c r="B5" s="179">
        <v>1326185831</v>
      </c>
      <c r="C5" s="180"/>
      <c r="D5" s="181"/>
      <c r="E5" s="21"/>
    </row>
    <row r="6" spans="1:5" ht="15.75" thickBot="1">
      <c r="A6" s="13" t="s">
        <v>17</v>
      </c>
      <c r="B6" s="179">
        <v>132601001</v>
      </c>
      <c r="C6" s="180"/>
      <c r="D6" s="181"/>
      <c r="E6" s="21"/>
    </row>
    <row r="7" spans="1:5" ht="15.75" thickBot="1">
      <c r="A7" s="13" t="s">
        <v>51</v>
      </c>
      <c r="B7" s="179" t="s">
        <v>138</v>
      </c>
      <c r="C7" s="180"/>
      <c r="D7" s="181"/>
      <c r="E7" s="21"/>
    </row>
    <row r="8" s="1" customFormat="1" ht="15.75" thickBot="1"/>
    <row r="9" spans="1:4" ht="27" customHeight="1" thickBot="1">
      <c r="A9" s="185" t="s">
        <v>127</v>
      </c>
      <c r="B9" s="177" t="s">
        <v>112</v>
      </c>
      <c r="C9" s="177" t="s">
        <v>58</v>
      </c>
      <c r="D9" s="186" t="s">
        <v>118</v>
      </c>
    </row>
    <row r="10" spans="1:4" ht="12" customHeight="1" thickBot="1">
      <c r="A10" s="185"/>
      <c r="B10" s="178"/>
      <c r="C10" s="178"/>
      <c r="D10" s="187"/>
    </row>
    <row r="11" spans="1:4" ht="15.75" thickBot="1">
      <c r="A11" s="174" t="s">
        <v>128</v>
      </c>
      <c r="B11" s="175"/>
      <c r="C11" s="175"/>
      <c r="D11" s="176"/>
    </row>
    <row r="12" spans="1:4" ht="15.75" thickBot="1">
      <c r="A12" s="174" t="str">
        <f>'4 (а-г)'!A17</f>
        <v>Реконструкция трубопроводов ГВС с заменой стальных трубопроводов на трубы ИЗОПРОФЛЕКС от ЦТП-2 6 мкр. С/З</v>
      </c>
      <c r="B12" s="175"/>
      <c r="C12" s="175"/>
      <c r="D12" s="176"/>
    </row>
    <row r="13" spans="1:4" ht="15" outlineLevel="1">
      <c r="A13" s="86" t="s">
        <v>119</v>
      </c>
      <c r="B13" s="87"/>
      <c r="C13" s="88"/>
      <c r="D13" s="89">
        <v>5</v>
      </c>
    </row>
    <row r="14" spans="1:4" ht="22.5" hidden="1" outlineLevel="1">
      <c r="A14" s="90" t="s">
        <v>39</v>
      </c>
      <c r="B14" s="91"/>
      <c r="C14" s="92"/>
      <c r="D14" s="93"/>
    </row>
    <row r="15" spans="1:4" ht="22.5" hidden="1" outlineLevel="1">
      <c r="A15" s="90" t="s">
        <v>40</v>
      </c>
      <c r="B15" s="91"/>
      <c r="C15" s="84"/>
      <c r="D15" s="93"/>
    </row>
    <row r="16" spans="1:4" ht="15" outlineLevel="1">
      <c r="A16" s="94" t="s">
        <v>41</v>
      </c>
      <c r="B16" s="91">
        <v>10.5</v>
      </c>
      <c r="C16" s="91">
        <v>10.5</v>
      </c>
      <c r="D16" s="93">
        <v>8</v>
      </c>
    </row>
    <row r="17" spans="1:4" ht="15.75" outlineLevel="1" thickBot="1">
      <c r="A17" s="94" t="s">
        <v>42</v>
      </c>
      <c r="B17" s="91">
        <v>1457</v>
      </c>
      <c r="C17" s="84">
        <f>B17</f>
        <v>1457</v>
      </c>
      <c r="D17" s="93">
        <v>1110.1</v>
      </c>
    </row>
    <row r="18" spans="1:4" ht="23.25" hidden="1" outlineLevel="1" thickBot="1">
      <c r="A18" s="90" t="s">
        <v>45</v>
      </c>
      <c r="B18" s="95"/>
      <c r="C18" s="96"/>
      <c r="D18" s="93"/>
    </row>
    <row r="19" spans="1:4" ht="15.75" hidden="1" outlineLevel="1" thickBot="1">
      <c r="A19" s="97" t="s">
        <v>43</v>
      </c>
      <c r="B19" s="95"/>
      <c r="C19" s="98"/>
      <c r="D19" s="93"/>
    </row>
    <row r="20" spans="1:4" ht="16.5" customHeight="1" hidden="1" outlineLevel="1" thickBot="1">
      <c r="A20" s="97" t="s">
        <v>44</v>
      </c>
      <c r="B20" s="95"/>
      <c r="C20" s="99"/>
      <c r="D20" s="93"/>
    </row>
    <row r="21" spans="1:4" ht="15" hidden="1" outlineLevel="1">
      <c r="A21" s="90" t="s">
        <v>46</v>
      </c>
      <c r="B21" s="95"/>
      <c r="C21" s="100"/>
      <c r="D21" s="93"/>
    </row>
    <row r="22" spans="1:4" ht="22.5" hidden="1" outlineLevel="1">
      <c r="A22" s="90" t="s">
        <v>47</v>
      </c>
      <c r="B22" s="95"/>
      <c r="C22" s="101"/>
      <c r="D22" s="93"/>
    </row>
    <row r="23" spans="1:4" ht="22.5" hidden="1" outlineLevel="1">
      <c r="A23" s="90" t="s">
        <v>116</v>
      </c>
      <c r="B23" s="95"/>
      <c r="C23" s="101"/>
      <c r="D23" s="93"/>
    </row>
    <row r="24" spans="1:4" ht="15" hidden="1" outlineLevel="1">
      <c r="A24" s="90" t="s">
        <v>122</v>
      </c>
      <c r="B24" s="95"/>
      <c r="C24" s="101"/>
      <c r="D24" s="93"/>
    </row>
    <row r="25" spans="1:4" ht="22.5" hidden="1" outlineLevel="1">
      <c r="A25" s="90" t="s">
        <v>113</v>
      </c>
      <c r="B25" s="95"/>
      <c r="C25" s="101"/>
      <c r="D25" s="93"/>
    </row>
    <row r="26" spans="1:4" ht="22.5" hidden="1" outlineLevel="1">
      <c r="A26" s="90" t="s">
        <v>114</v>
      </c>
      <c r="B26" s="95"/>
      <c r="C26" s="101"/>
      <c r="D26" s="93"/>
    </row>
    <row r="27" spans="1:4" ht="15" hidden="1" outlineLevel="1">
      <c r="A27" s="90" t="s">
        <v>117</v>
      </c>
      <c r="B27" s="95"/>
      <c r="C27" s="101"/>
      <c r="D27" s="93"/>
    </row>
    <row r="28" spans="1:4" ht="15" hidden="1" outlineLevel="1">
      <c r="A28" s="90" t="s">
        <v>115</v>
      </c>
      <c r="B28" s="95"/>
      <c r="C28" s="101"/>
      <c r="D28" s="93"/>
    </row>
    <row r="29" spans="1:4" ht="22.5" hidden="1" outlineLevel="1">
      <c r="A29" s="90" t="s">
        <v>120</v>
      </c>
      <c r="B29" s="95"/>
      <c r="C29" s="101"/>
      <c r="D29" s="93"/>
    </row>
    <row r="30" spans="1:4" ht="29.25" customHeight="1" hidden="1" thickBot="1">
      <c r="A30" s="102" t="s">
        <v>166</v>
      </c>
      <c r="B30" s="103"/>
      <c r="C30" s="104"/>
      <c r="D30" s="105"/>
    </row>
    <row r="31" spans="1:4" ht="15.75" thickBot="1">
      <c r="A31" s="171" t="str">
        <f>'4 (а-г)'!A18</f>
        <v>Реконструкция трубопроводов ГВС с заменой стальных трубопроводов на трубы ИЗОПРОФЛЕКС от ЦТП-2 8 мкр. С/З</v>
      </c>
      <c r="B31" s="172"/>
      <c r="C31" s="172"/>
      <c r="D31" s="173"/>
    </row>
    <row r="32" spans="1:4" ht="15">
      <c r="A32" s="86" t="s">
        <v>119</v>
      </c>
      <c r="B32" s="106"/>
      <c r="C32" s="107"/>
      <c r="D32" s="89">
        <v>6</v>
      </c>
    </row>
    <row r="33" spans="1:4" ht="22.5" hidden="1" outlineLevel="1">
      <c r="A33" s="90" t="s">
        <v>39</v>
      </c>
      <c r="B33" s="95"/>
      <c r="C33" s="100"/>
      <c r="D33" s="93"/>
    </row>
    <row r="34" spans="1:4" ht="22.5" hidden="1" outlineLevel="1">
      <c r="A34" s="90" t="s">
        <v>40</v>
      </c>
      <c r="B34" s="95"/>
      <c r="C34" s="98"/>
      <c r="D34" s="93"/>
    </row>
    <row r="35" spans="1:4" ht="15" outlineLevel="1">
      <c r="A35" s="94" t="s">
        <v>41</v>
      </c>
      <c r="B35" s="91">
        <v>10.5</v>
      </c>
      <c r="C35" s="91">
        <v>10.5</v>
      </c>
      <c r="D35" s="93">
        <v>8</v>
      </c>
    </row>
    <row r="36" spans="1:4" ht="15.75" outlineLevel="1" thickBot="1">
      <c r="A36" s="94" t="s">
        <v>42</v>
      </c>
      <c r="B36" s="108">
        <v>1503.5</v>
      </c>
      <c r="C36" s="108">
        <v>1503.5</v>
      </c>
      <c r="D36" s="109">
        <v>1145.5</v>
      </c>
    </row>
    <row r="37" spans="1:4" ht="22.5" hidden="1" outlineLevel="1">
      <c r="A37" s="90" t="s">
        <v>45</v>
      </c>
      <c r="B37" s="95"/>
      <c r="C37" s="96"/>
      <c r="D37" s="93"/>
    </row>
    <row r="38" spans="1:4" ht="15" hidden="1" outlineLevel="1">
      <c r="A38" s="97" t="s">
        <v>43</v>
      </c>
      <c r="B38" s="95"/>
      <c r="C38" s="98"/>
      <c r="D38" s="93"/>
    </row>
    <row r="39" spans="1:4" ht="16.5" customHeight="1" hidden="1" outlineLevel="1">
      <c r="A39" s="97" t="s">
        <v>44</v>
      </c>
      <c r="B39" s="95"/>
      <c r="C39" s="99"/>
      <c r="D39" s="93"/>
    </row>
    <row r="40" spans="1:4" ht="15.75" hidden="1" outlineLevel="1" thickBot="1">
      <c r="A40" s="90" t="s">
        <v>46</v>
      </c>
      <c r="B40" s="95"/>
      <c r="C40" s="100"/>
      <c r="D40" s="93"/>
    </row>
    <row r="41" spans="1:4" ht="22.5" hidden="1" outlineLevel="1">
      <c r="A41" s="90" t="s">
        <v>47</v>
      </c>
      <c r="B41" s="95"/>
      <c r="C41" s="101"/>
      <c r="D41" s="93"/>
    </row>
    <row r="42" spans="1:4" ht="22.5" hidden="1" outlineLevel="1">
      <c r="A42" s="90" t="s">
        <v>116</v>
      </c>
      <c r="B42" s="95"/>
      <c r="C42" s="101"/>
      <c r="D42" s="93"/>
    </row>
    <row r="43" spans="1:4" ht="15" hidden="1" outlineLevel="1">
      <c r="A43" s="90" t="s">
        <v>122</v>
      </c>
      <c r="B43" s="95"/>
      <c r="C43" s="101"/>
      <c r="D43" s="93"/>
    </row>
    <row r="44" spans="1:4" ht="22.5" hidden="1" outlineLevel="1">
      <c r="A44" s="90" t="s">
        <v>113</v>
      </c>
      <c r="B44" s="95"/>
      <c r="C44" s="101"/>
      <c r="D44" s="93"/>
    </row>
    <row r="45" spans="1:4" ht="22.5" hidden="1" outlineLevel="1">
      <c r="A45" s="90" t="s">
        <v>114</v>
      </c>
      <c r="B45" s="95"/>
      <c r="C45" s="101"/>
      <c r="D45" s="93"/>
    </row>
    <row r="46" spans="1:4" ht="15" hidden="1" outlineLevel="1">
      <c r="A46" s="90" t="s">
        <v>117</v>
      </c>
      <c r="B46" s="95"/>
      <c r="C46" s="101"/>
      <c r="D46" s="93"/>
    </row>
    <row r="47" spans="1:4" ht="15" hidden="1" outlineLevel="1">
      <c r="A47" s="90" t="s">
        <v>115</v>
      </c>
      <c r="B47" s="95"/>
      <c r="C47" s="101"/>
      <c r="D47" s="93"/>
    </row>
    <row r="48" spans="1:4" ht="22.5" hidden="1" outlineLevel="1">
      <c r="A48" s="90" t="s">
        <v>120</v>
      </c>
      <c r="B48" s="95"/>
      <c r="C48" s="101"/>
      <c r="D48" s="93"/>
    </row>
    <row r="49" spans="1:4" ht="15.75" hidden="1" thickBot="1">
      <c r="A49" s="110" t="s">
        <v>156</v>
      </c>
      <c r="B49" s="111"/>
      <c r="C49" s="112"/>
      <c r="D49" s="113"/>
    </row>
    <row r="50" spans="1:4" ht="15.75" thickBot="1">
      <c r="A50" s="171" t="str">
        <f>'4 (а-г)'!A20</f>
        <v>Реконструкция трубопроводов ГВС с заменой стальных трубопроводов на трубы ИЗОПРОФЛЕКС от ЦТП-12 С/В</v>
      </c>
      <c r="B50" s="172"/>
      <c r="C50" s="172"/>
      <c r="D50" s="173"/>
    </row>
    <row r="51" spans="1:4" ht="15">
      <c r="A51" s="86" t="s">
        <v>119</v>
      </c>
      <c r="B51" s="106"/>
      <c r="C51" s="107"/>
      <c r="D51" s="89">
        <v>5</v>
      </c>
    </row>
    <row r="52" spans="1:4" ht="22.5" hidden="1" outlineLevel="1">
      <c r="A52" s="90" t="s">
        <v>39</v>
      </c>
      <c r="B52" s="95"/>
      <c r="C52" s="100"/>
      <c r="D52" s="93"/>
    </row>
    <row r="53" spans="1:4" ht="22.5" hidden="1" outlineLevel="1">
      <c r="A53" s="90" t="s">
        <v>40</v>
      </c>
      <c r="B53" s="95"/>
      <c r="C53" s="98"/>
      <c r="D53" s="93"/>
    </row>
    <row r="54" spans="1:4" ht="15" outlineLevel="1">
      <c r="A54" s="94" t="s">
        <v>41</v>
      </c>
      <c r="B54" s="91">
        <v>10.5</v>
      </c>
      <c r="C54" s="91">
        <v>10.5</v>
      </c>
      <c r="D54" s="93">
        <v>8</v>
      </c>
    </row>
    <row r="55" spans="1:4" ht="15.75" outlineLevel="1" thickBot="1">
      <c r="A55" s="94" t="s">
        <v>42</v>
      </c>
      <c r="B55" s="108">
        <v>1488</v>
      </c>
      <c r="C55" s="108">
        <v>1488</v>
      </c>
      <c r="D55" s="85">
        <v>1133.7</v>
      </c>
    </row>
    <row r="56" spans="1:4" ht="22.5" hidden="1" outlineLevel="1">
      <c r="A56" s="90" t="s">
        <v>45</v>
      </c>
      <c r="B56" s="95"/>
      <c r="C56" s="96"/>
      <c r="D56" s="93"/>
    </row>
    <row r="57" spans="1:4" ht="15" hidden="1" outlineLevel="1">
      <c r="A57" s="97" t="s">
        <v>43</v>
      </c>
      <c r="B57" s="95"/>
      <c r="C57" s="98"/>
      <c r="D57" s="93"/>
    </row>
    <row r="58" spans="1:4" ht="16.5" customHeight="1" hidden="1" outlineLevel="1">
      <c r="A58" s="97" t="s">
        <v>44</v>
      </c>
      <c r="B58" s="95"/>
      <c r="C58" s="99"/>
      <c r="D58" s="93"/>
    </row>
    <row r="59" spans="1:4" ht="15.75" hidden="1" outlineLevel="1" thickBot="1">
      <c r="A59" s="90" t="s">
        <v>46</v>
      </c>
      <c r="B59" s="95"/>
      <c r="C59" s="100"/>
      <c r="D59" s="93"/>
    </row>
    <row r="60" spans="1:4" ht="22.5" hidden="1" outlineLevel="1">
      <c r="A60" s="90" t="s">
        <v>47</v>
      </c>
      <c r="B60" s="95"/>
      <c r="C60" s="101"/>
      <c r="D60" s="93"/>
    </row>
    <row r="61" spans="1:4" ht="22.5" hidden="1" outlineLevel="1">
      <c r="A61" s="90" t="s">
        <v>116</v>
      </c>
      <c r="B61" s="95"/>
      <c r="C61" s="101"/>
      <c r="D61" s="93"/>
    </row>
    <row r="62" spans="1:4" ht="15" hidden="1" outlineLevel="1">
      <c r="A62" s="90" t="s">
        <v>122</v>
      </c>
      <c r="B62" s="95"/>
      <c r="C62" s="101"/>
      <c r="D62" s="93"/>
    </row>
    <row r="63" spans="1:4" ht="22.5" hidden="1" outlineLevel="1">
      <c r="A63" s="90" t="s">
        <v>113</v>
      </c>
      <c r="B63" s="95"/>
      <c r="C63" s="101"/>
      <c r="D63" s="93"/>
    </row>
    <row r="64" spans="1:4" ht="22.5" hidden="1" outlineLevel="1">
      <c r="A64" s="90" t="s">
        <v>114</v>
      </c>
      <c r="B64" s="95"/>
      <c r="C64" s="101"/>
      <c r="D64" s="93"/>
    </row>
    <row r="65" spans="1:4" ht="15" hidden="1" outlineLevel="1">
      <c r="A65" s="90" t="s">
        <v>117</v>
      </c>
      <c r="B65" s="95"/>
      <c r="C65" s="101"/>
      <c r="D65" s="93"/>
    </row>
    <row r="66" spans="1:4" ht="15" hidden="1" outlineLevel="1">
      <c r="A66" s="90" t="s">
        <v>115</v>
      </c>
      <c r="B66" s="95"/>
      <c r="C66" s="101"/>
      <c r="D66" s="93"/>
    </row>
    <row r="67" spans="1:4" ht="22.5" hidden="1" outlineLevel="1">
      <c r="A67" s="90" t="s">
        <v>120</v>
      </c>
      <c r="B67" s="95"/>
      <c r="C67" s="101"/>
      <c r="D67" s="93"/>
    </row>
    <row r="68" spans="1:4" ht="15.75" hidden="1" thickBot="1">
      <c r="A68" s="102" t="s">
        <v>156</v>
      </c>
      <c r="B68" s="103"/>
      <c r="C68" s="114"/>
      <c r="D68" s="105"/>
    </row>
    <row r="69" spans="1:4" ht="20.25" customHeight="1" hidden="1" thickBot="1">
      <c r="A69" s="188"/>
      <c r="B69" s="188"/>
      <c r="C69" s="188"/>
      <c r="D69" s="188"/>
    </row>
    <row r="70" spans="1:4" ht="15.75" thickBot="1">
      <c r="A70" s="171" t="str">
        <f>'4 (а-г)'!A21</f>
        <v>Реконструкция трубопроводов ГВС с заменой стальных трубопроводов на трубы ИЗОПРОФЛЕКС от ЦТП-6 С/В</v>
      </c>
      <c r="B70" s="172"/>
      <c r="C70" s="172"/>
      <c r="D70" s="173"/>
    </row>
    <row r="71" spans="1:4" ht="15">
      <c r="A71" s="86" t="s">
        <v>119</v>
      </c>
      <c r="B71" s="106"/>
      <c r="C71" s="107"/>
      <c r="D71" s="89">
        <v>5</v>
      </c>
    </row>
    <row r="72" spans="1:4" ht="22.5" hidden="1" outlineLevel="1">
      <c r="A72" s="90" t="s">
        <v>39</v>
      </c>
      <c r="B72" s="95"/>
      <c r="C72" s="100"/>
      <c r="D72" s="93"/>
    </row>
    <row r="73" spans="1:4" ht="22.5" hidden="1" outlineLevel="1">
      <c r="A73" s="90" t="s">
        <v>40</v>
      </c>
      <c r="B73" s="95"/>
      <c r="C73" s="98"/>
      <c r="D73" s="93"/>
    </row>
    <row r="74" spans="1:4" ht="15" outlineLevel="1">
      <c r="A74" s="94" t="s">
        <v>41</v>
      </c>
      <c r="B74" s="91">
        <v>10.5</v>
      </c>
      <c r="C74" s="91">
        <v>10.5</v>
      </c>
      <c r="D74" s="93">
        <v>8</v>
      </c>
    </row>
    <row r="75" spans="1:4" ht="15.75" outlineLevel="1" thickBot="1">
      <c r="A75" s="94" t="s">
        <v>42</v>
      </c>
      <c r="B75" s="108">
        <v>1534.5</v>
      </c>
      <c r="C75" s="108">
        <v>1534.5</v>
      </c>
      <c r="D75" s="109">
        <v>1169.1</v>
      </c>
    </row>
    <row r="76" spans="1:4" ht="22.5" hidden="1" outlineLevel="1">
      <c r="A76" s="90" t="s">
        <v>45</v>
      </c>
      <c r="B76" s="95"/>
      <c r="C76" s="96"/>
      <c r="D76" s="93"/>
    </row>
    <row r="77" spans="1:4" ht="15" hidden="1" outlineLevel="1">
      <c r="A77" s="97" t="s">
        <v>43</v>
      </c>
      <c r="B77" s="95"/>
      <c r="C77" s="98"/>
      <c r="D77" s="93"/>
    </row>
    <row r="78" spans="1:4" ht="16.5" customHeight="1" hidden="1" outlineLevel="1" thickBot="1">
      <c r="A78" s="97" t="s">
        <v>44</v>
      </c>
      <c r="B78" s="95"/>
      <c r="C78" s="99"/>
      <c r="D78" s="93"/>
    </row>
    <row r="79" spans="1:4" ht="15" hidden="1" outlineLevel="1">
      <c r="A79" s="90" t="s">
        <v>46</v>
      </c>
      <c r="B79" s="95"/>
      <c r="C79" s="100"/>
      <c r="D79" s="93"/>
    </row>
    <row r="80" spans="1:4" ht="22.5" hidden="1" outlineLevel="1">
      <c r="A80" s="90" t="s">
        <v>47</v>
      </c>
      <c r="B80" s="95"/>
      <c r="C80" s="101"/>
      <c r="D80" s="93"/>
    </row>
    <row r="81" spans="1:4" ht="22.5" hidden="1" outlineLevel="1">
      <c r="A81" s="90" t="s">
        <v>116</v>
      </c>
      <c r="B81" s="95"/>
      <c r="C81" s="101"/>
      <c r="D81" s="93"/>
    </row>
    <row r="82" spans="1:4" ht="15" hidden="1" outlineLevel="1">
      <c r="A82" s="90" t="s">
        <v>122</v>
      </c>
      <c r="B82" s="95"/>
      <c r="C82" s="101"/>
      <c r="D82" s="93"/>
    </row>
    <row r="83" spans="1:4" ht="22.5" hidden="1" outlineLevel="1">
      <c r="A83" s="90" t="s">
        <v>113</v>
      </c>
      <c r="B83" s="95"/>
      <c r="C83" s="101"/>
      <c r="D83" s="93"/>
    </row>
    <row r="84" spans="1:4" ht="22.5" hidden="1" outlineLevel="1">
      <c r="A84" s="90" t="s">
        <v>114</v>
      </c>
      <c r="B84" s="95"/>
      <c r="C84" s="101"/>
      <c r="D84" s="93"/>
    </row>
    <row r="85" spans="1:4" ht="15" hidden="1" outlineLevel="1">
      <c r="A85" s="90" t="s">
        <v>117</v>
      </c>
      <c r="B85" s="95"/>
      <c r="C85" s="101"/>
      <c r="D85" s="93"/>
    </row>
    <row r="86" spans="1:4" ht="15" hidden="1" outlineLevel="1">
      <c r="A86" s="90" t="s">
        <v>115</v>
      </c>
      <c r="B86" s="95"/>
      <c r="C86" s="101"/>
      <c r="D86" s="93"/>
    </row>
    <row r="87" spans="1:4" ht="22.5" hidden="1" outlineLevel="1">
      <c r="A87" s="90" t="s">
        <v>120</v>
      </c>
      <c r="B87" s="95"/>
      <c r="C87" s="101"/>
      <c r="D87" s="93"/>
    </row>
    <row r="88" spans="1:4" ht="15" hidden="1">
      <c r="A88" s="102" t="s">
        <v>156</v>
      </c>
      <c r="B88" s="103"/>
      <c r="C88" s="114"/>
      <c r="D88" s="105"/>
    </row>
    <row r="89" spans="1:4" ht="15.75" hidden="1" thickBot="1">
      <c r="A89" s="56"/>
      <c r="B89" s="56"/>
      <c r="C89" s="56"/>
      <c r="D89" s="56"/>
    </row>
    <row r="90" spans="1:4" ht="15.75" thickBot="1">
      <c r="A90" s="171" t="str">
        <f>'4 (а-г)'!A22</f>
        <v>Реконструкция теплотрассы от С.Разина,17 до ж/д С.Разина,42 (ППУ)</v>
      </c>
      <c r="B90" s="172"/>
      <c r="C90" s="172"/>
      <c r="D90" s="173"/>
    </row>
    <row r="91" spans="1:4" ht="15">
      <c r="A91" s="86" t="s">
        <v>119</v>
      </c>
      <c r="B91" s="106"/>
      <c r="C91" s="107"/>
      <c r="D91" s="89">
        <v>6</v>
      </c>
    </row>
    <row r="92" spans="1:4" ht="22.5" hidden="1" outlineLevel="1">
      <c r="A92" s="90" t="s">
        <v>39</v>
      </c>
      <c r="B92" s="95"/>
      <c r="C92" s="100"/>
      <c r="D92" s="93"/>
    </row>
    <row r="93" spans="1:4" ht="22.5" hidden="1" outlineLevel="1">
      <c r="A93" s="90" t="s">
        <v>40</v>
      </c>
      <c r="B93" s="95"/>
      <c r="C93" s="98"/>
      <c r="D93" s="93"/>
    </row>
    <row r="94" spans="1:4" ht="15" outlineLevel="1">
      <c r="A94" s="94" t="s">
        <v>41</v>
      </c>
      <c r="B94" s="91">
        <v>10.5</v>
      </c>
      <c r="C94" s="91">
        <v>10.5</v>
      </c>
      <c r="D94" s="93">
        <v>8</v>
      </c>
    </row>
    <row r="95" spans="1:4" ht="15.75" outlineLevel="1" thickBot="1">
      <c r="A95" s="94" t="s">
        <v>42</v>
      </c>
      <c r="B95" s="108">
        <v>1560.85</v>
      </c>
      <c r="C95" s="108">
        <v>1560.85</v>
      </c>
      <c r="D95" s="93">
        <v>1189.2</v>
      </c>
    </row>
    <row r="96" spans="1:4" ht="22.5" hidden="1" outlineLevel="1">
      <c r="A96" s="90" t="s">
        <v>45</v>
      </c>
      <c r="B96" s="95"/>
      <c r="C96" s="96"/>
      <c r="D96" s="93"/>
    </row>
    <row r="97" spans="1:4" ht="15" hidden="1" outlineLevel="1">
      <c r="A97" s="97" t="s">
        <v>43</v>
      </c>
      <c r="B97" s="95"/>
      <c r="C97" s="98"/>
      <c r="D97" s="93"/>
    </row>
    <row r="98" spans="1:4" ht="16.5" customHeight="1" hidden="1" outlineLevel="1" thickBot="1">
      <c r="A98" s="97" t="s">
        <v>44</v>
      </c>
      <c r="B98" s="95"/>
      <c r="C98" s="99"/>
      <c r="D98" s="93"/>
    </row>
    <row r="99" spans="1:4" ht="15" hidden="1" outlineLevel="1">
      <c r="A99" s="90" t="s">
        <v>46</v>
      </c>
      <c r="B99" s="95"/>
      <c r="C99" s="100"/>
      <c r="D99" s="93"/>
    </row>
    <row r="100" spans="1:4" ht="22.5" hidden="1" outlineLevel="1">
      <c r="A100" s="90" t="s">
        <v>47</v>
      </c>
      <c r="B100" s="95"/>
      <c r="C100" s="101"/>
      <c r="D100" s="93"/>
    </row>
    <row r="101" spans="1:4" ht="22.5" hidden="1" outlineLevel="1">
      <c r="A101" s="90" t="s">
        <v>116</v>
      </c>
      <c r="B101" s="95"/>
      <c r="C101" s="101"/>
      <c r="D101" s="93"/>
    </row>
    <row r="102" spans="1:4" ht="15" hidden="1" outlineLevel="1">
      <c r="A102" s="90" t="s">
        <v>122</v>
      </c>
      <c r="B102" s="95"/>
      <c r="C102" s="101"/>
      <c r="D102" s="93"/>
    </row>
    <row r="103" spans="1:4" ht="22.5" hidden="1" outlineLevel="1">
      <c r="A103" s="90" t="s">
        <v>113</v>
      </c>
      <c r="B103" s="95"/>
      <c r="C103" s="101"/>
      <c r="D103" s="93"/>
    </row>
    <row r="104" spans="1:4" ht="22.5" hidden="1" outlineLevel="1">
      <c r="A104" s="90" t="s">
        <v>114</v>
      </c>
      <c r="B104" s="95"/>
      <c r="C104" s="101"/>
      <c r="D104" s="93"/>
    </row>
    <row r="105" spans="1:4" ht="15" hidden="1" outlineLevel="1">
      <c r="A105" s="90" t="s">
        <v>117</v>
      </c>
      <c r="B105" s="95"/>
      <c r="C105" s="101"/>
      <c r="D105" s="93"/>
    </row>
    <row r="106" spans="1:4" ht="15" hidden="1" outlineLevel="1">
      <c r="A106" s="90" t="s">
        <v>115</v>
      </c>
      <c r="B106" s="95"/>
      <c r="C106" s="101"/>
      <c r="D106" s="93"/>
    </row>
    <row r="107" spans="1:4" ht="22.5" hidden="1" outlineLevel="1">
      <c r="A107" s="90" t="s">
        <v>120</v>
      </c>
      <c r="B107" s="95"/>
      <c r="C107" s="101"/>
      <c r="D107" s="93"/>
    </row>
    <row r="108" spans="1:4" ht="15" hidden="1">
      <c r="A108" s="102" t="s">
        <v>156</v>
      </c>
      <c r="B108" s="103"/>
      <c r="C108" s="114"/>
      <c r="D108" s="105"/>
    </row>
    <row r="109" spans="1:4" ht="15.75" hidden="1" thickBot="1">
      <c r="A109" s="56"/>
      <c r="B109" s="56"/>
      <c r="C109" s="56"/>
      <c r="D109" s="56"/>
    </row>
    <row r="110" spans="1:4" ht="15.75" thickBot="1">
      <c r="A110" s="171" t="str">
        <f>'4 (а-г)'!A23</f>
        <v>Реконструкция соединительной теплотрассы с заменой стальных трубопроводов на трубы ППМ между кот.2 мкр. и кот.3 мкр.</v>
      </c>
      <c r="B110" s="172"/>
      <c r="C110" s="172"/>
      <c r="D110" s="173"/>
    </row>
    <row r="111" spans="1:4" ht="15">
      <c r="A111" s="86" t="s">
        <v>119</v>
      </c>
      <c r="B111" s="106"/>
      <c r="C111" s="107"/>
      <c r="D111" s="89">
        <v>6</v>
      </c>
    </row>
    <row r="112" spans="1:4" ht="22.5" hidden="1" outlineLevel="1">
      <c r="A112" s="90" t="s">
        <v>39</v>
      </c>
      <c r="B112" s="95"/>
      <c r="C112" s="100"/>
      <c r="D112" s="93"/>
    </row>
    <row r="113" spans="1:4" ht="22.5" hidden="1" outlineLevel="1">
      <c r="A113" s="90" t="s">
        <v>40</v>
      </c>
      <c r="B113" s="95"/>
      <c r="C113" s="98"/>
      <c r="D113" s="93"/>
    </row>
    <row r="114" spans="1:4" ht="15" outlineLevel="1">
      <c r="A114" s="94" t="s">
        <v>41</v>
      </c>
      <c r="B114" s="91">
        <v>10.5</v>
      </c>
      <c r="C114" s="91">
        <v>10.5</v>
      </c>
      <c r="D114" s="93">
        <v>8</v>
      </c>
    </row>
    <row r="115" spans="1:4" ht="15.75" outlineLevel="1" thickBot="1">
      <c r="A115" s="94" t="s">
        <v>42</v>
      </c>
      <c r="B115" s="108">
        <v>1581</v>
      </c>
      <c r="C115" s="108">
        <v>1581</v>
      </c>
      <c r="D115" s="93">
        <v>1204.6</v>
      </c>
    </row>
    <row r="116" spans="1:4" ht="22.5" hidden="1" outlineLevel="1">
      <c r="A116" s="90" t="s">
        <v>45</v>
      </c>
      <c r="B116" s="95"/>
      <c r="C116" s="96"/>
      <c r="D116" s="93"/>
    </row>
    <row r="117" spans="1:4" ht="15" hidden="1" outlineLevel="1">
      <c r="A117" s="97" t="s">
        <v>43</v>
      </c>
      <c r="B117" s="95"/>
      <c r="C117" s="98"/>
      <c r="D117" s="93"/>
    </row>
    <row r="118" spans="1:4" ht="16.5" customHeight="1" hidden="1" outlineLevel="1">
      <c r="A118" s="97" t="s">
        <v>44</v>
      </c>
      <c r="B118" s="95"/>
      <c r="C118" s="99"/>
      <c r="D118" s="93"/>
    </row>
    <row r="119" spans="1:4" ht="15" hidden="1" outlineLevel="1">
      <c r="A119" s="90" t="s">
        <v>46</v>
      </c>
      <c r="B119" s="95"/>
      <c r="C119" s="100"/>
      <c r="D119" s="93"/>
    </row>
    <row r="120" spans="1:4" ht="22.5" hidden="1" outlineLevel="1">
      <c r="A120" s="90" t="s">
        <v>47</v>
      </c>
      <c r="B120" s="95"/>
      <c r="C120" s="101"/>
      <c r="D120" s="93"/>
    </row>
    <row r="121" spans="1:4" ht="22.5" hidden="1" outlineLevel="1">
      <c r="A121" s="90" t="s">
        <v>116</v>
      </c>
      <c r="B121" s="95"/>
      <c r="C121" s="101"/>
      <c r="D121" s="93"/>
    </row>
    <row r="122" spans="1:4" ht="15" hidden="1" outlineLevel="1">
      <c r="A122" s="90" t="s">
        <v>122</v>
      </c>
      <c r="B122" s="95"/>
      <c r="C122" s="101"/>
      <c r="D122" s="93"/>
    </row>
    <row r="123" spans="1:4" ht="22.5" hidden="1" outlineLevel="1">
      <c r="A123" s="90" t="s">
        <v>113</v>
      </c>
      <c r="B123" s="95"/>
      <c r="C123" s="101"/>
      <c r="D123" s="93"/>
    </row>
    <row r="124" spans="1:4" ht="22.5" hidden="1" outlineLevel="1">
      <c r="A124" s="90" t="s">
        <v>114</v>
      </c>
      <c r="B124" s="95"/>
      <c r="C124" s="101"/>
      <c r="D124" s="93"/>
    </row>
    <row r="125" spans="1:4" ht="15" hidden="1" outlineLevel="1">
      <c r="A125" s="90" t="s">
        <v>117</v>
      </c>
      <c r="B125" s="95"/>
      <c r="C125" s="101"/>
      <c r="D125" s="93"/>
    </row>
    <row r="126" spans="1:4" ht="15" hidden="1" outlineLevel="1">
      <c r="A126" s="90" t="s">
        <v>115</v>
      </c>
      <c r="B126" s="95"/>
      <c r="C126" s="101"/>
      <c r="D126" s="93"/>
    </row>
    <row r="127" spans="1:4" ht="22.5" hidden="1" outlineLevel="1">
      <c r="A127" s="90" t="s">
        <v>120</v>
      </c>
      <c r="B127" s="95"/>
      <c r="C127" s="101"/>
      <c r="D127" s="93"/>
    </row>
    <row r="128" spans="1:4" ht="15" hidden="1">
      <c r="A128" s="102" t="s">
        <v>156</v>
      </c>
      <c r="B128" s="103"/>
      <c r="C128" s="114"/>
      <c r="D128" s="105"/>
    </row>
    <row r="129" spans="1:4" ht="15.75" hidden="1" thickBot="1">
      <c r="A129" s="56"/>
      <c r="B129" s="56"/>
      <c r="C129" s="56"/>
      <c r="D129" s="56"/>
    </row>
    <row r="130" spans="1:4" ht="15.75" thickBot="1">
      <c r="A130" s="171" t="str">
        <f>'4 (а-г)'!A24</f>
        <v>Замена ввода от Н.О. до ЦТП-12 С/В (ППУ)</v>
      </c>
      <c r="B130" s="172"/>
      <c r="C130" s="172"/>
      <c r="D130" s="173"/>
    </row>
    <row r="131" spans="1:4" ht="15">
      <c r="A131" s="86" t="s">
        <v>119</v>
      </c>
      <c r="B131" s="106"/>
      <c r="C131" s="107"/>
      <c r="D131" s="89">
        <v>6</v>
      </c>
    </row>
    <row r="132" spans="1:4" ht="22.5" hidden="1" outlineLevel="1">
      <c r="A132" s="90" t="s">
        <v>39</v>
      </c>
      <c r="B132" s="95"/>
      <c r="C132" s="100"/>
      <c r="D132" s="93"/>
    </row>
    <row r="133" spans="1:4" ht="22.5" hidden="1" outlineLevel="1">
      <c r="A133" s="90" t="s">
        <v>40</v>
      </c>
      <c r="B133" s="95"/>
      <c r="C133" s="98"/>
      <c r="D133" s="93"/>
    </row>
    <row r="134" spans="1:4" ht="15" outlineLevel="1">
      <c r="A134" s="94" t="s">
        <v>41</v>
      </c>
      <c r="B134" s="91">
        <v>10.5</v>
      </c>
      <c r="C134" s="91">
        <v>10.5</v>
      </c>
      <c r="D134" s="93">
        <v>8</v>
      </c>
    </row>
    <row r="135" spans="1:4" ht="15" outlineLevel="1">
      <c r="A135" s="94" t="s">
        <v>42</v>
      </c>
      <c r="B135" s="108">
        <v>1596.5</v>
      </c>
      <c r="C135" s="108">
        <v>1596.5</v>
      </c>
      <c r="D135" s="93">
        <v>1216.4</v>
      </c>
    </row>
    <row r="136" spans="1:4" ht="24" hidden="1" outlineLevel="1">
      <c r="A136" s="49" t="s">
        <v>45</v>
      </c>
      <c r="B136" s="48"/>
      <c r="C136" s="45"/>
      <c r="D136" s="42"/>
    </row>
    <row r="137" spans="1:4" ht="15" hidden="1" outlineLevel="1">
      <c r="A137" s="50" t="s">
        <v>43</v>
      </c>
      <c r="B137" s="48"/>
      <c r="C137" s="43"/>
      <c r="D137" s="42"/>
    </row>
    <row r="138" spans="1:4" ht="16.5" customHeight="1" hidden="1" outlineLevel="1">
      <c r="A138" s="50" t="s">
        <v>44</v>
      </c>
      <c r="B138" s="48"/>
      <c r="C138" s="46"/>
      <c r="D138" s="42"/>
    </row>
    <row r="139" spans="1:4" ht="15" hidden="1" outlineLevel="1">
      <c r="A139" s="49" t="s">
        <v>46</v>
      </c>
      <c r="B139" s="48"/>
      <c r="C139" s="44"/>
      <c r="D139" s="42"/>
    </row>
    <row r="140" spans="1:4" ht="24" hidden="1" outlineLevel="1">
      <c r="A140" s="49" t="s">
        <v>47</v>
      </c>
      <c r="B140" s="48"/>
      <c r="C140" s="47"/>
      <c r="D140" s="42"/>
    </row>
    <row r="141" spans="1:4" ht="24" hidden="1" outlineLevel="1">
      <c r="A141" s="49" t="s">
        <v>116</v>
      </c>
      <c r="B141" s="48"/>
      <c r="C141" s="47"/>
      <c r="D141" s="42"/>
    </row>
    <row r="142" spans="1:4" ht="15" hidden="1" outlineLevel="1">
      <c r="A142" s="49" t="s">
        <v>122</v>
      </c>
      <c r="B142" s="48"/>
      <c r="C142" s="47"/>
      <c r="D142" s="42"/>
    </row>
    <row r="143" spans="1:4" ht="24" hidden="1" outlineLevel="1">
      <c r="A143" s="49" t="s">
        <v>113</v>
      </c>
      <c r="B143" s="48"/>
      <c r="C143" s="47"/>
      <c r="D143" s="42"/>
    </row>
    <row r="144" spans="1:4" ht="24" hidden="1" outlineLevel="1">
      <c r="A144" s="49" t="s">
        <v>114</v>
      </c>
      <c r="B144" s="48"/>
      <c r="C144" s="47"/>
      <c r="D144" s="42"/>
    </row>
    <row r="145" spans="1:4" ht="15" hidden="1" outlineLevel="1">
      <c r="A145" s="49" t="s">
        <v>117</v>
      </c>
      <c r="B145" s="48"/>
      <c r="C145" s="47"/>
      <c r="D145" s="42"/>
    </row>
    <row r="146" spans="1:4" ht="15" hidden="1" outlineLevel="1">
      <c r="A146" s="49" t="s">
        <v>115</v>
      </c>
      <c r="B146" s="48"/>
      <c r="C146" s="47"/>
      <c r="D146" s="42"/>
    </row>
    <row r="147" spans="1:4" ht="24" hidden="1" outlineLevel="1">
      <c r="A147" s="49" t="s">
        <v>120</v>
      </c>
      <c r="B147" s="48"/>
      <c r="C147" s="47"/>
      <c r="D147" s="42"/>
    </row>
    <row r="148" spans="1:4" ht="19.5" customHeight="1" hidden="1">
      <c r="A148" s="63" t="s">
        <v>156</v>
      </c>
      <c r="B148" s="64"/>
      <c r="C148" s="66"/>
      <c r="D148" s="65"/>
    </row>
    <row r="150" spans="1:4" ht="67.5" customHeight="1">
      <c r="A150" s="182" t="s">
        <v>136</v>
      </c>
      <c r="B150" s="182"/>
      <c r="C150" s="182"/>
      <c r="D150" s="182"/>
    </row>
    <row r="151" ht="15">
      <c r="D151" s="115"/>
    </row>
    <row r="152" ht="15">
      <c r="D152" s="115"/>
    </row>
    <row r="153" ht="15">
      <c r="D153" s="115"/>
    </row>
    <row r="154" ht="15">
      <c r="D154" s="115"/>
    </row>
    <row r="155" ht="15">
      <c r="D155" s="115"/>
    </row>
    <row r="156" ht="15">
      <c r="D156" s="115"/>
    </row>
    <row r="157" ht="15">
      <c r="D157" s="115"/>
    </row>
  </sheetData>
  <sheetProtection/>
  <mergeCells count="19">
    <mergeCell ref="A90:D90"/>
    <mergeCell ref="A110:D110"/>
    <mergeCell ref="A130:D130"/>
    <mergeCell ref="A150:D150"/>
    <mergeCell ref="A2:D2"/>
    <mergeCell ref="A9:A10"/>
    <mergeCell ref="A11:D11"/>
    <mergeCell ref="C9:C10"/>
    <mergeCell ref="D9:D10"/>
    <mergeCell ref="A69:D69"/>
    <mergeCell ref="A70:D70"/>
    <mergeCell ref="A12:D12"/>
    <mergeCell ref="A31:D31"/>
    <mergeCell ref="A50:D50"/>
    <mergeCell ref="B9:B10"/>
    <mergeCell ref="B4:D4"/>
    <mergeCell ref="B5:D5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0.7109375" style="0" customWidth="1"/>
    <col min="3" max="3" width="14.00390625" style="0" customWidth="1"/>
    <col min="5" max="5" width="26.140625" style="0" customWidth="1"/>
    <col min="7" max="7" width="14.7109375" style="0" customWidth="1"/>
    <col min="8" max="8" width="15.8515625" style="0" customWidth="1"/>
    <col min="9" max="9" width="14.57421875" style="0" customWidth="1"/>
    <col min="10" max="10" width="15.421875" style="0" customWidth="1"/>
  </cols>
  <sheetData>
    <row r="1" spans="1:10" ht="52.5" customHeight="1">
      <c r="A1" s="148" t="s">
        <v>131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9" ht="15">
      <c r="A3" s="5" t="s">
        <v>0</v>
      </c>
      <c r="B3" s="192" t="s">
        <v>137</v>
      </c>
      <c r="C3" s="192"/>
      <c r="D3" s="192"/>
      <c r="E3" s="192"/>
      <c r="G3" s="2"/>
      <c r="H3" s="193"/>
      <c r="I3" s="193"/>
    </row>
    <row r="4" spans="1:5" ht="15">
      <c r="A4" s="5" t="s">
        <v>16</v>
      </c>
      <c r="B4" s="192">
        <v>1326185831</v>
      </c>
      <c r="C4" s="192"/>
      <c r="D4" s="192"/>
      <c r="E4" s="192"/>
    </row>
    <row r="5" spans="1:5" ht="15">
      <c r="A5" s="5" t="s">
        <v>17</v>
      </c>
      <c r="B5" s="192">
        <v>132601001</v>
      </c>
      <c r="C5" s="192"/>
      <c r="D5" s="192"/>
      <c r="E5" s="192"/>
    </row>
    <row r="6" spans="1:5" ht="15">
      <c r="A6" s="5" t="s">
        <v>51</v>
      </c>
      <c r="B6" s="192" t="s">
        <v>138</v>
      </c>
      <c r="C6" s="192"/>
      <c r="D6" s="192"/>
      <c r="E6" s="192"/>
    </row>
    <row r="7" spans="1:5" ht="15">
      <c r="A7" s="5" t="s">
        <v>54</v>
      </c>
      <c r="B7" s="192" t="str">
        <f>'[1]2.1'!B8</f>
        <v>2013 год</v>
      </c>
      <c r="C7" s="192"/>
      <c r="D7" s="192"/>
      <c r="E7" s="192"/>
    </row>
    <row r="8" spans="2:5" ht="15.75" thickBot="1">
      <c r="B8" s="194"/>
      <c r="C8" s="194"/>
      <c r="D8" s="194"/>
      <c r="E8" s="194"/>
    </row>
    <row r="9" spans="1:10" ht="60" customHeight="1" thickBot="1">
      <c r="A9" s="189" t="s">
        <v>181</v>
      </c>
      <c r="B9" s="190"/>
      <c r="C9" s="190"/>
      <c r="D9" s="190"/>
      <c r="E9" s="190"/>
      <c r="F9" s="190"/>
      <c r="G9" s="190"/>
      <c r="H9" s="190"/>
      <c r="I9" s="190"/>
      <c r="J9" s="191"/>
    </row>
    <row r="10" spans="1:10" ht="75" customHeight="1" thickBot="1">
      <c r="A10" s="189" t="s">
        <v>182</v>
      </c>
      <c r="B10" s="190"/>
      <c r="C10" s="190"/>
      <c r="D10" s="190"/>
      <c r="E10" s="190"/>
      <c r="F10" s="190"/>
      <c r="G10" s="190"/>
      <c r="H10" s="190"/>
      <c r="I10" s="190"/>
      <c r="J10" s="191"/>
    </row>
    <row r="11" spans="1:10" ht="59.25" customHeight="1" thickBot="1">
      <c r="A11" s="189" t="s">
        <v>183</v>
      </c>
      <c r="B11" s="190"/>
      <c r="C11" s="190"/>
      <c r="D11" s="190"/>
      <c r="E11" s="190"/>
      <c r="F11" s="190"/>
      <c r="G11" s="190"/>
      <c r="H11" s="190"/>
      <c r="I11" s="190"/>
      <c r="J11" s="191"/>
    </row>
    <row r="12" spans="1:10" ht="54" customHeight="1" thickBot="1">
      <c r="A12" s="189" t="s">
        <v>184</v>
      </c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291" customHeight="1" thickBot="1">
      <c r="A13" s="189" t="s">
        <v>185</v>
      </c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0" ht="46.5" customHeight="1" thickBot="1">
      <c r="A14" s="189" t="s">
        <v>186</v>
      </c>
      <c r="B14" s="190"/>
      <c r="C14" s="190"/>
      <c r="D14" s="190"/>
      <c r="E14" s="190"/>
      <c r="F14" s="190"/>
      <c r="G14" s="190"/>
      <c r="H14" s="190"/>
      <c r="I14" s="190"/>
      <c r="J14" s="191"/>
    </row>
    <row r="15" spans="1:10" ht="409.5" customHeight="1">
      <c r="A15" s="189" t="s">
        <v>173</v>
      </c>
      <c r="B15" s="190"/>
      <c r="C15" s="190"/>
      <c r="D15" s="190"/>
      <c r="E15" s="190"/>
      <c r="F15" s="190"/>
      <c r="G15" s="190"/>
      <c r="H15" s="190"/>
      <c r="I15" s="190"/>
      <c r="J15" s="191"/>
    </row>
  </sheetData>
  <sheetProtection/>
  <mergeCells count="15">
    <mergeCell ref="A1:J1"/>
    <mergeCell ref="H3:I3"/>
    <mergeCell ref="B8:E8"/>
    <mergeCell ref="B6:E6"/>
    <mergeCell ref="B7:E7"/>
    <mergeCell ref="B3:E3"/>
    <mergeCell ref="B4:E4"/>
    <mergeCell ref="A11:J11"/>
    <mergeCell ref="A12:J12"/>
    <mergeCell ref="B5:E5"/>
    <mergeCell ref="A13:J13"/>
    <mergeCell ref="A14:J14"/>
    <mergeCell ref="A15:J15"/>
    <mergeCell ref="A9:J9"/>
    <mergeCell ref="A10:J10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B1">
      <selection activeCell="B16" sqref="B16:I1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2" spans="2:9" ht="34.5" customHeight="1">
      <c r="B2" s="206" t="s">
        <v>130</v>
      </c>
      <c r="C2" s="206"/>
      <c r="D2" s="206"/>
      <c r="E2" s="206"/>
      <c r="F2" s="206"/>
      <c r="G2" s="206"/>
      <c r="H2" s="206"/>
      <c r="I2" s="206"/>
    </row>
    <row r="3" spans="2:9" ht="15">
      <c r="B3" s="23"/>
      <c r="C3" s="23"/>
      <c r="D3" s="23"/>
      <c r="E3" s="23"/>
      <c r="F3" s="23"/>
      <c r="G3" s="23"/>
      <c r="H3" s="23"/>
      <c r="I3" s="23"/>
    </row>
    <row r="4" spans="2:9" ht="15">
      <c r="B4" s="5" t="s">
        <v>0</v>
      </c>
      <c r="C4" s="192" t="s">
        <v>137</v>
      </c>
      <c r="D4" s="192"/>
      <c r="E4" s="192"/>
      <c r="F4" s="192"/>
      <c r="G4" s="192"/>
      <c r="H4" s="192"/>
      <c r="I4" s="192"/>
    </row>
    <row r="5" spans="2:9" ht="15">
      <c r="B5" s="5" t="s">
        <v>16</v>
      </c>
      <c r="C5" s="192">
        <v>1326185831</v>
      </c>
      <c r="D5" s="192"/>
      <c r="E5" s="192"/>
      <c r="F5" s="192"/>
      <c r="G5" s="192"/>
      <c r="H5" s="192"/>
      <c r="I5" s="192"/>
    </row>
    <row r="6" spans="2:9" ht="15">
      <c r="B6" s="5" t="s">
        <v>17</v>
      </c>
      <c r="C6" s="192">
        <v>132601001</v>
      </c>
      <c r="D6" s="192"/>
      <c r="E6" s="192"/>
      <c r="F6" s="192"/>
      <c r="G6" s="192"/>
      <c r="H6" s="192"/>
      <c r="I6" s="192"/>
    </row>
    <row r="7" spans="2:9" ht="15">
      <c r="B7" s="5" t="s">
        <v>54</v>
      </c>
      <c r="C7" s="192" t="s">
        <v>178</v>
      </c>
      <c r="D7" s="192"/>
      <c r="E7" s="192"/>
      <c r="F7" s="192"/>
      <c r="G7" s="192"/>
      <c r="H7" s="192"/>
      <c r="I7" s="192"/>
    </row>
    <row r="8" spans="2:9" ht="15">
      <c r="B8" s="3"/>
      <c r="C8" s="3"/>
      <c r="D8" s="3"/>
      <c r="E8" s="3"/>
      <c r="F8" s="3"/>
      <c r="G8" s="3"/>
      <c r="H8" s="3"/>
      <c r="I8" s="3"/>
    </row>
    <row r="9" spans="2:9" ht="63" customHeight="1">
      <c r="B9" s="8" t="s">
        <v>56</v>
      </c>
      <c r="C9" s="207" t="s">
        <v>161</v>
      </c>
      <c r="D9" s="208"/>
      <c r="E9" s="208"/>
      <c r="F9" s="208"/>
      <c r="G9" s="208"/>
      <c r="H9" s="208"/>
      <c r="I9" s="209"/>
    </row>
    <row r="10" spans="2:9" ht="28.5" customHeight="1">
      <c r="B10" s="9" t="s">
        <v>21</v>
      </c>
      <c r="C10" s="161" t="s">
        <v>172</v>
      </c>
      <c r="D10" s="210"/>
      <c r="E10" s="210"/>
      <c r="F10" s="210"/>
      <c r="G10" s="210"/>
      <c r="H10" s="210"/>
      <c r="I10" s="162"/>
    </row>
    <row r="11" spans="2:11" ht="27" customHeight="1">
      <c r="B11" s="9" t="s">
        <v>20</v>
      </c>
      <c r="C11" s="205" t="s">
        <v>162</v>
      </c>
      <c r="D11" s="205"/>
      <c r="E11" s="205"/>
      <c r="F11" s="205"/>
      <c r="G11" s="205"/>
      <c r="H11" s="205"/>
      <c r="I11" s="205"/>
      <c r="K11" s="75"/>
    </row>
    <row r="12" spans="2:9" ht="28.5" customHeight="1">
      <c r="B12" s="9" t="s">
        <v>18</v>
      </c>
      <c r="C12" s="211" t="s">
        <v>163</v>
      </c>
      <c r="D12" s="210"/>
      <c r="E12" s="210"/>
      <c r="F12" s="210"/>
      <c r="G12" s="210"/>
      <c r="H12" s="210"/>
      <c r="I12" s="162"/>
    </row>
    <row r="13" spans="2:9" ht="27" customHeight="1">
      <c r="B13" s="9" t="s">
        <v>19</v>
      </c>
      <c r="C13" s="204" t="s">
        <v>171</v>
      </c>
      <c r="D13" s="205"/>
      <c r="E13" s="205"/>
      <c r="F13" s="205"/>
      <c r="G13" s="205"/>
      <c r="H13" s="205"/>
      <c r="I13" s="205"/>
    </row>
    <row r="15" spans="2:12" ht="73.5" customHeight="1">
      <c r="B15" s="213" t="s">
        <v>168</v>
      </c>
      <c r="C15" s="214"/>
      <c r="D15" s="214"/>
      <c r="E15" s="214"/>
      <c r="F15" s="214"/>
      <c r="G15" s="214"/>
      <c r="H15" s="214"/>
      <c r="I15" s="215"/>
      <c r="J15" s="195" t="s">
        <v>167</v>
      </c>
      <c r="K15" s="196"/>
      <c r="L15" s="197"/>
    </row>
    <row r="16" spans="2:12" ht="264" customHeight="1">
      <c r="B16" s="216" t="s">
        <v>169</v>
      </c>
      <c r="C16" s="217"/>
      <c r="D16" s="217"/>
      <c r="E16" s="217"/>
      <c r="F16" s="217"/>
      <c r="G16" s="217"/>
      <c r="H16" s="217"/>
      <c r="I16" s="218"/>
      <c r="J16" s="198"/>
      <c r="K16" s="199"/>
      <c r="L16" s="200"/>
    </row>
    <row r="17" spans="2:12" ht="187.5" customHeight="1">
      <c r="B17" s="219" t="s">
        <v>170</v>
      </c>
      <c r="C17" s="220"/>
      <c r="D17" s="220"/>
      <c r="E17" s="220"/>
      <c r="F17" s="220"/>
      <c r="G17" s="220"/>
      <c r="H17" s="220"/>
      <c r="I17" s="221"/>
      <c r="J17" s="201"/>
      <c r="K17" s="202"/>
      <c r="L17" s="203"/>
    </row>
    <row r="19" spans="2:9" ht="16.5" customHeight="1">
      <c r="B19" s="212"/>
      <c r="C19" s="212"/>
      <c r="D19" s="212"/>
      <c r="E19" s="212"/>
      <c r="F19" s="212"/>
      <c r="G19" s="212"/>
      <c r="H19" s="212"/>
      <c r="I19" s="212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J15:L17"/>
    <mergeCell ref="C13:I13"/>
    <mergeCell ref="B2:I2"/>
    <mergeCell ref="C9:I9"/>
    <mergeCell ref="C10:I10"/>
    <mergeCell ref="C11:I11"/>
    <mergeCell ref="C12:I12"/>
  </mergeCells>
  <hyperlinks>
    <hyperlink ref="C12" r:id="rId1" display="d.v.vorobev@ies-holding.com"/>
    <hyperlink ref="C13" r:id="rId2" display="http://saransktt.narod.ru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vmon001</cp:lastModifiedBy>
  <cp:lastPrinted>2010-02-27T09:25:09Z</cp:lastPrinted>
  <dcterms:created xsi:type="dcterms:W3CDTF">2010-02-15T13:42:22Z</dcterms:created>
  <dcterms:modified xsi:type="dcterms:W3CDTF">2013-01-24T05:33:12Z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